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494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<sst xmlns="http://schemas.openxmlformats.org/spreadsheetml/2006/main" count="584" uniqueCount="135">
  <si>
    <t>Bodové hodnoty kontrolných stanovíšť:</t>
  </si>
  <si>
    <t>Čas limit:</t>
  </si>
  <si>
    <t>Štart:</t>
  </si>
  <si>
    <t>Št.č.:</t>
  </si>
  <si>
    <t>Priezvisko:</t>
  </si>
  <si>
    <t>Meno:</t>
  </si>
  <si>
    <t>Rok nar.:</t>
  </si>
  <si>
    <t>Pohl.:</t>
  </si>
  <si>
    <t>Kategória:</t>
  </si>
  <si>
    <t>Za KS:</t>
  </si>
  <si>
    <t>Dojazd:</t>
  </si>
  <si>
    <t>Čas:</t>
  </si>
  <si>
    <t>Zrážka:</t>
  </si>
  <si>
    <t>TOTAL:</t>
  </si>
  <si>
    <t>Schenk</t>
  </si>
  <si>
    <t>Robert</t>
  </si>
  <si>
    <t>M</t>
  </si>
  <si>
    <t>Šmelík</t>
  </si>
  <si>
    <t>Juraj</t>
  </si>
  <si>
    <t>x</t>
  </si>
  <si>
    <t>Novák</t>
  </si>
  <si>
    <t>Michal</t>
  </si>
  <si>
    <t>Javorník</t>
  </si>
  <si>
    <t>Andrej</t>
  </si>
  <si>
    <t>Šištík</t>
  </si>
  <si>
    <t>Marian</t>
  </si>
  <si>
    <t>Fendek</t>
  </si>
  <si>
    <t>Zelenka</t>
  </si>
  <si>
    <t>Martin</t>
  </si>
  <si>
    <t>Miroslav</t>
  </si>
  <si>
    <t>Malatin</t>
  </si>
  <si>
    <t>Kazík</t>
  </si>
  <si>
    <t>Grauzel</t>
  </si>
  <si>
    <t>Vladimír</t>
  </si>
  <si>
    <t>Babor</t>
  </si>
  <si>
    <t>Bystrík</t>
  </si>
  <si>
    <t>Autrata</t>
  </si>
  <si>
    <t>Vlastimil</t>
  </si>
  <si>
    <t>Trnovcová</t>
  </si>
  <si>
    <t>Daniela</t>
  </si>
  <si>
    <t>Z</t>
  </si>
  <si>
    <t>Kucera</t>
  </si>
  <si>
    <t>Roman</t>
  </si>
  <si>
    <t>Hančíková</t>
  </si>
  <si>
    <t>Bára</t>
  </si>
  <si>
    <t>Nágl</t>
  </si>
  <si>
    <t>Szekely</t>
  </si>
  <si>
    <t>Jozef</t>
  </si>
  <si>
    <t>Pavelek</t>
  </si>
  <si>
    <t>Kováč</t>
  </si>
  <si>
    <t>Ballo</t>
  </si>
  <si>
    <t>Boris</t>
  </si>
  <si>
    <t>Škereň</t>
  </si>
  <si>
    <t>Hanúsek</t>
  </si>
  <si>
    <t>Čikel</t>
  </si>
  <si>
    <t>Paulovič</t>
  </si>
  <si>
    <t>Víťaz</t>
  </si>
  <si>
    <t>Igor</t>
  </si>
  <si>
    <t>Rehák</t>
  </si>
  <si>
    <t>Štefan</t>
  </si>
  <si>
    <t>Marikovič</t>
  </si>
  <si>
    <t>Branislava</t>
  </si>
  <si>
    <t>Simna</t>
  </si>
  <si>
    <t>Ivan</t>
  </si>
  <si>
    <t>Matej</t>
  </si>
  <si>
    <t>Drienovský</t>
  </si>
  <si>
    <t>Živný</t>
  </si>
  <si>
    <t xml:space="preserve">Záhradník </t>
  </si>
  <si>
    <t>Pavol</t>
  </si>
  <si>
    <t>Záhradník</t>
  </si>
  <si>
    <t>Samuel</t>
  </si>
  <si>
    <t>Palkovič</t>
  </si>
  <si>
    <t>Rastislav</t>
  </si>
  <si>
    <t>Surový</t>
  </si>
  <si>
    <t>Sokol</t>
  </si>
  <si>
    <t>Peter</t>
  </si>
  <si>
    <t>Líška</t>
  </si>
  <si>
    <t>Szabo</t>
  </si>
  <si>
    <t>Marek</t>
  </si>
  <si>
    <t>Porvazník</t>
  </si>
  <si>
    <t>Ján</t>
  </si>
  <si>
    <t>Lapšanský</t>
  </si>
  <si>
    <t>Daniel</t>
  </si>
  <si>
    <t>Klin</t>
  </si>
  <si>
    <t xml:space="preserve">Boďa </t>
  </si>
  <si>
    <t>Martinec</t>
  </si>
  <si>
    <t>David</t>
  </si>
  <si>
    <t>Latika</t>
  </si>
  <si>
    <t>Tomáš</t>
  </si>
  <si>
    <t>Seres</t>
  </si>
  <si>
    <t>Linhart</t>
  </si>
  <si>
    <t>Aleš</t>
  </si>
  <si>
    <t xml:space="preserve">Linhartova </t>
  </si>
  <si>
    <t>Martina</t>
  </si>
  <si>
    <t>Janota</t>
  </si>
  <si>
    <t>Vladislav</t>
  </si>
  <si>
    <t>Janotová</t>
  </si>
  <si>
    <t>Zuzana</t>
  </si>
  <si>
    <t>Furucz</t>
  </si>
  <si>
    <t>Furuczová</t>
  </si>
  <si>
    <t>Englman</t>
  </si>
  <si>
    <t>Melišová</t>
  </si>
  <si>
    <t>Katarína</t>
  </si>
  <si>
    <t>Dedinský</t>
  </si>
  <si>
    <t>Feriencová</t>
  </si>
  <si>
    <t>Janka</t>
  </si>
  <si>
    <t>Belzar</t>
  </si>
  <si>
    <t>Belzarová</t>
  </si>
  <si>
    <t>Renáta</t>
  </si>
  <si>
    <t>Schenkova</t>
  </si>
  <si>
    <t>Katka</t>
  </si>
  <si>
    <t>Smelikova</t>
  </si>
  <si>
    <t>Hanka</t>
  </si>
  <si>
    <t>Nagy</t>
  </si>
  <si>
    <t>Oto</t>
  </si>
  <si>
    <t>R</t>
  </si>
  <si>
    <t>Jakub</t>
  </si>
  <si>
    <t>D</t>
  </si>
  <si>
    <t>RD</t>
  </si>
  <si>
    <t>Šmelíková</t>
  </si>
  <si>
    <t>Barbora</t>
  </si>
  <si>
    <t>Tereza</t>
  </si>
  <si>
    <t>Výsledky pretekov MA-KA-DO (1.5.2006, Bratislava - Kamzík)</t>
  </si>
  <si>
    <t>ŠK VAZKA Bratislava - www.vba.sk</t>
  </si>
  <si>
    <t>Poradie:</t>
  </si>
  <si>
    <t>1.</t>
  </si>
  <si>
    <t>2.</t>
  </si>
  <si>
    <t>3.</t>
  </si>
  <si>
    <t>4.</t>
  </si>
  <si>
    <t>mimo por.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</si>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</sst>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7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NumberFormat="1" applyFill="1" applyBorder="1" applyAlignment="1">
      <alignment/>
    </xf>
    <xf numFmtId="0" fontId="1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NumberFormat="1" applyFill="1" applyBorder="1" applyAlignment="1">
      <alignment/>
    </xf>
    <xf numFmtId="0" fontId="1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0" fillId="5" borderId="0" xfId="0" applyNumberFormat="1" applyFill="1" applyBorder="1" applyAlignment="1">
      <alignment/>
    </xf>
    <xf numFmtId="0" fontId="1" fillId="5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/>
    </xf>
    <xf numFmtId="0" fontId="1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NumberFormat="1" applyFill="1" applyBorder="1" applyAlignment="1">
      <alignment/>
    </xf>
    <xf numFmtId="0" fontId="1" fillId="7" borderId="0" xfId="0" applyNumberFormat="1" applyFon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0" fillId="8" borderId="0" xfId="0" applyNumberFormat="1" applyFont="1" applyFill="1" applyBorder="1" applyAlignment="1">
      <alignment horizontal="left"/>
    </xf>
    <xf numFmtId="0" fontId="0" fillId="8" borderId="0" xfId="0" applyNumberForma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0" xfId="0" applyNumberFormat="1" applyFill="1" applyBorder="1" applyAlignment="1">
      <alignment/>
    </xf>
    <xf numFmtId="0" fontId="1" fillId="8" borderId="0" xfId="0" applyNumberFormat="1" applyFont="1" applyFill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2" fillId="8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9.140625" style="2" customWidth="1"/>
    <col min="2" max="2" width="8.28125" style="2" customWidth="1"/>
    <col min="3" max="3" width="10.8515625" style="2" customWidth="1"/>
    <col min="4" max="4" width="8.140625" style="2" customWidth="1"/>
    <col min="5" max="5" width="9.140625" style="2" customWidth="1"/>
    <col min="6" max="6" width="6.28125" style="2" customWidth="1"/>
    <col min="7" max="7" width="11.00390625" style="2" customWidth="1"/>
    <col min="8" max="10" width="9.140625" style="2" customWidth="1"/>
    <col min="11" max="11" width="4.421875" style="2" customWidth="1"/>
    <col min="12" max="12" width="0" style="2" hidden="1" customWidth="1"/>
    <col min="13" max="13" width="9.140625" style="2" customWidth="1"/>
    <col min="14" max="42" width="2.140625" style="1" customWidth="1"/>
    <col min="43" max="43" width="2.28125" style="1" customWidth="1"/>
    <col min="44" max="71" width="9.140625" style="2" hidden="1" customWidth="1"/>
    <col min="72" max="72" width="3.57421875" style="2" hidden="1" customWidth="1"/>
    <col min="73" max="73" width="7.8515625" style="2" hidden="1" customWidth="1"/>
    <col min="74" max="74" width="9.140625" style="3" customWidth="1"/>
    <col min="75" max="76" width="9.140625" style="4" customWidth="1"/>
    <col min="77" max="77" width="9.140625" style="3" customWidth="1"/>
    <col min="78" max="78" width="9.140625" style="5" customWidth="1"/>
    <col min="79" max="16384" width="9.140625" style="2" customWidth="1"/>
  </cols>
  <sheetData>
    <row r="1" spans="1:79" ht="20.25">
      <c r="A1" s="76" t="s">
        <v>122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CA1" s="1"/>
    </row>
    <row r="2" spans="1:79" s="79" customFormat="1" ht="15.75">
      <c r="A2" s="77" t="s">
        <v>123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BV2" s="80"/>
      <c r="BW2" s="81"/>
      <c r="BX2" s="81"/>
      <c r="BY2" s="80"/>
      <c r="BZ2" s="82"/>
      <c r="CA2" s="78"/>
    </row>
    <row r="3" spans="1:79" s="79" customFormat="1" ht="15.75">
      <c r="A3" s="78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BV3" s="80"/>
      <c r="BW3" s="81"/>
      <c r="BX3" s="81"/>
      <c r="BY3" s="80"/>
      <c r="BZ3" s="82"/>
      <c r="CA3" s="78"/>
    </row>
    <row r="5" ht="12.75">
      <c r="N5" s="6" t="s">
        <v>0</v>
      </c>
    </row>
    <row r="6" spans="2:43" ht="23.25">
      <c r="B6" s="3" t="s">
        <v>1</v>
      </c>
      <c r="C6" s="7">
        <v>300</v>
      </c>
      <c r="D6" s="3"/>
      <c r="E6" s="3" t="s">
        <v>2</v>
      </c>
      <c r="F6" s="3">
        <v>0</v>
      </c>
      <c r="N6" s="1">
        <v>40</v>
      </c>
      <c r="O6" s="1">
        <v>20</v>
      </c>
      <c r="P6" s="1">
        <v>40</v>
      </c>
      <c r="Q6" s="1">
        <v>30</v>
      </c>
      <c r="R6" s="1">
        <v>20</v>
      </c>
      <c r="S6" s="1">
        <v>60</v>
      </c>
      <c r="T6" s="1">
        <v>30</v>
      </c>
      <c r="U6" s="1">
        <v>20</v>
      </c>
      <c r="V6" s="1">
        <v>20</v>
      </c>
      <c r="W6" s="1">
        <v>10</v>
      </c>
      <c r="X6" s="1">
        <v>40</v>
      </c>
      <c r="Y6" s="1">
        <v>60</v>
      </c>
      <c r="Z6" s="1">
        <v>0</v>
      </c>
      <c r="AA6" s="1">
        <v>80</v>
      </c>
      <c r="AB6" s="1">
        <v>40</v>
      </c>
      <c r="AC6" s="1">
        <v>20</v>
      </c>
      <c r="AD6" s="1">
        <v>20</v>
      </c>
      <c r="AE6" s="1">
        <v>10</v>
      </c>
      <c r="AF6" s="1">
        <v>40</v>
      </c>
      <c r="AG6" s="1">
        <v>80</v>
      </c>
      <c r="AH6" s="1">
        <v>20</v>
      </c>
      <c r="AI6" s="1">
        <v>20</v>
      </c>
      <c r="AJ6" s="1">
        <v>40</v>
      </c>
      <c r="AK6" s="1">
        <v>60</v>
      </c>
      <c r="AL6" s="1">
        <v>60</v>
      </c>
      <c r="AM6" s="1">
        <v>60</v>
      </c>
      <c r="AN6" s="1">
        <v>0</v>
      </c>
      <c r="AO6" s="1">
        <v>30</v>
      </c>
      <c r="AP6" s="1">
        <v>10</v>
      </c>
      <c r="AQ6" s="1">
        <v>20</v>
      </c>
    </row>
    <row r="7" spans="1:79" ht="12.75">
      <c r="A7" s="9" t="s">
        <v>124</v>
      </c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/>
      <c r="M7" s="9"/>
      <c r="N7" s="1">
        <v>1</v>
      </c>
      <c r="O7" s="1">
        <f>N7+1</f>
        <v>2</v>
      </c>
      <c r="P7" s="1">
        <f aca="true" t="shared" si="0" ref="P7:AQ7">O7+1</f>
        <v>3</v>
      </c>
      <c r="Q7" s="1">
        <f t="shared" si="0"/>
        <v>4</v>
      </c>
      <c r="R7" s="1">
        <f t="shared" si="0"/>
        <v>5</v>
      </c>
      <c r="S7" s="1">
        <f t="shared" si="0"/>
        <v>6</v>
      </c>
      <c r="T7" s="1">
        <f t="shared" si="0"/>
        <v>7</v>
      </c>
      <c r="U7" s="1">
        <f t="shared" si="0"/>
        <v>8</v>
      </c>
      <c r="V7" s="1">
        <f t="shared" si="0"/>
        <v>9</v>
      </c>
      <c r="W7" s="1">
        <f t="shared" si="0"/>
        <v>10</v>
      </c>
      <c r="X7" s="1">
        <f t="shared" si="0"/>
        <v>11</v>
      </c>
      <c r="Y7" s="1">
        <f t="shared" si="0"/>
        <v>12</v>
      </c>
      <c r="Z7" s="1">
        <f t="shared" si="0"/>
        <v>13</v>
      </c>
      <c r="AA7" s="1">
        <f t="shared" si="0"/>
        <v>14</v>
      </c>
      <c r="AB7" s="1">
        <f t="shared" si="0"/>
        <v>15</v>
      </c>
      <c r="AC7" s="1">
        <f t="shared" si="0"/>
        <v>16</v>
      </c>
      <c r="AD7" s="1">
        <f t="shared" si="0"/>
        <v>17</v>
      </c>
      <c r="AE7" s="1">
        <f t="shared" si="0"/>
        <v>18</v>
      </c>
      <c r="AF7" s="1">
        <f t="shared" si="0"/>
        <v>19</v>
      </c>
      <c r="AG7" s="1">
        <f t="shared" si="0"/>
        <v>20</v>
      </c>
      <c r="AH7" s="1">
        <f t="shared" si="0"/>
        <v>21</v>
      </c>
      <c r="AI7" s="1">
        <f t="shared" si="0"/>
        <v>22</v>
      </c>
      <c r="AJ7" s="1">
        <f t="shared" si="0"/>
        <v>23</v>
      </c>
      <c r="AK7" s="1">
        <f t="shared" si="0"/>
        <v>24</v>
      </c>
      <c r="AL7" s="1">
        <f t="shared" si="0"/>
        <v>25</v>
      </c>
      <c r="AM7" s="1">
        <f t="shared" si="0"/>
        <v>26</v>
      </c>
      <c r="AN7" s="1">
        <f t="shared" si="0"/>
        <v>27</v>
      </c>
      <c r="AO7" s="1">
        <f t="shared" si="0"/>
        <v>28</v>
      </c>
      <c r="AP7" s="1">
        <f t="shared" si="0"/>
        <v>29</v>
      </c>
      <c r="AQ7" s="1">
        <f t="shared" si="0"/>
        <v>30</v>
      </c>
      <c r="BV7" s="5" t="s">
        <v>9</v>
      </c>
      <c r="BW7" s="10" t="s">
        <v>10</v>
      </c>
      <c r="BX7" s="10" t="s">
        <v>11</v>
      </c>
      <c r="BY7" s="5" t="s">
        <v>12</v>
      </c>
      <c r="BZ7" s="5" t="s">
        <v>13</v>
      </c>
      <c r="CA7" s="9" t="s">
        <v>124</v>
      </c>
    </row>
    <row r="8" spans="1:79" ht="12.75">
      <c r="A8" s="13" t="s">
        <v>125</v>
      </c>
      <c r="B8" s="11">
        <v>6</v>
      </c>
      <c r="C8" s="12" t="s">
        <v>14</v>
      </c>
      <c r="D8" s="12" t="s">
        <v>15</v>
      </c>
      <c r="E8" s="12">
        <v>1968</v>
      </c>
      <c r="F8" s="12" t="s">
        <v>16</v>
      </c>
      <c r="G8" s="12" t="s">
        <v>17</v>
      </c>
      <c r="H8" s="12" t="s">
        <v>18</v>
      </c>
      <c r="I8" s="12">
        <v>1966</v>
      </c>
      <c r="J8" s="12" t="s">
        <v>16</v>
      </c>
      <c r="K8" s="12" t="str">
        <f aca="true" t="shared" si="1" ref="K8:K14">F8&amp;J8</f>
        <v>MM</v>
      </c>
      <c r="L8" s="12">
        <f aca="true" t="shared" si="2" ref="L8:L14">2006-E8+2006-I8</f>
        <v>78</v>
      </c>
      <c r="M8" s="13" t="str">
        <f aca="true" t="shared" si="3" ref="M8:M14">IF(L8&lt;38,"študenti",IF(L8&lt;80,"80-","80+"))</f>
        <v>80-</v>
      </c>
      <c r="N8" s="14"/>
      <c r="O8" s="14"/>
      <c r="P8" s="14"/>
      <c r="Q8" s="14"/>
      <c r="R8" s="14"/>
      <c r="S8" s="14" t="s">
        <v>19</v>
      </c>
      <c r="T8" s="14" t="s">
        <v>19</v>
      </c>
      <c r="U8" s="14" t="s">
        <v>19</v>
      </c>
      <c r="V8" s="14"/>
      <c r="W8" s="14"/>
      <c r="X8" s="14" t="s">
        <v>19</v>
      </c>
      <c r="Y8" s="14"/>
      <c r="Z8" s="14"/>
      <c r="AA8" s="14" t="s">
        <v>19</v>
      </c>
      <c r="AB8" s="14" t="s">
        <v>19</v>
      </c>
      <c r="AC8" s="14" t="s">
        <v>19</v>
      </c>
      <c r="AD8" s="14"/>
      <c r="AE8" s="14"/>
      <c r="AF8" s="14"/>
      <c r="AG8" s="14"/>
      <c r="AH8" s="14" t="s">
        <v>19</v>
      </c>
      <c r="AI8" s="14"/>
      <c r="AJ8" s="14" t="s">
        <v>19</v>
      </c>
      <c r="AK8" s="14" t="s">
        <v>19</v>
      </c>
      <c r="AL8" s="14" t="s">
        <v>19</v>
      </c>
      <c r="AM8" s="14" t="s">
        <v>19</v>
      </c>
      <c r="AN8" s="14"/>
      <c r="AO8" s="14" t="s">
        <v>19</v>
      </c>
      <c r="AP8" s="14"/>
      <c r="AQ8" s="14" t="s">
        <v>19</v>
      </c>
      <c r="AR8" s="13">
        <f aca="true" t="shared" si="4" ref="AR8:BA14">IF(N8="x",N$6,0)</f>
        <v>0</v>
      </c>
      <c r="AS8" s="13">
        <f t="shared" si="4"/>
        <v>0</v>
      </c>
      <c r="AT8" s="13">
        <f t="shared" si="4"/>
        <v>0</v>
      </c>
      <c r="AU8" s="13">
        <f t="shared" si="4"/>
        <v>0</v>
      </c>
      <c r="AV8" s="13">
        <f t="shared" si="4"/>
        <v>0</v>
      </c>
      <c r="AW8" s="13">
        <f t="shared" si="4"/>
        <v>60</v>
      </c>
      <c r="AX8" s="13">
        <f t="shared" si="4"/>
        <v>30</v>
      </c>
      <c r="AY8" s="13">
        <f t="shared" si="4"/>
        <v>20</v>
      </c>
      <c r="AZ8" s="13">
        <f t="shared" si="4"/>
        <v>0</v>
      </c>
      <c r="BA8" s="13">
        <f t="shared" si="4"/>
        <v>0</v>
      </c>
      <c r="BB8" s="13">
        <f aca="true" t="shared" si="5" ref="BB8:BK14">IF(X8="x",X$6,0)</f>
        <v>40</v>
      </c>
      <c r="BC8" s="13">
        <f t="shared" si="5"/>
        <v>0</v>
      </c>
      <c r="BD8" s="13">
        <f t="shared" si="5"/>
        <v>0</v>
      </c>
      <c r="BE8" s="13">
        <f t="shared" si="5"/>
        <v>80</v>
      </c>
      <c r="BF8" s="13">
        <f t="shared" si="5"/>
        <v>40</v>
      </c>
      <c r="BG8" s="13">
        <f t="shared" si="5"/>
        <v>20</v>
      </c>
      <c r="BH8" s="13">
        <f t="shared" si="5"/>
        <v>0</v>
      </c>
      <c r="BI8" s="13">
        <f t="shared" si="5"/>
        <v>0</v>
      </c>
      <c r="BJ8" s="13">
        <f t="shared" si="5"/>
        <v>0</v>
      </c>
      <c r="BK8" s="13">
        <f t="shared" si="5"/>
        <v>0</v>
      </c>
      <c r="BL8" s="13">
        <f aca="true" t="shared" si="6" ref="BL8:BU14">IF(AH8="x",AH$6,0)</f>
        <v>20</v>
      </c>
      <c r="BM8" s="13">
        <f t="shared" si="6"/>
        <v>0</v>
      </c>
      <c r="BN8" s="13">
        <f t="shared" si="6"/>
        <v>40</v>
      </c>
      <c r="BO8" s="13">
        <f t="shared" si="6"/>
        <v>60</v>
      </c>
      <c r="BP8" s="13">
        <f t="shared" si="6"/>
        <v>60</v>
      </c>
      <c r="BQ8" s="13">
        <f t="shared" si="6"/>
        <v>60</v>
      </c>
      <c r="BR8" s="13">
        <f t="shared" si="6"/>
        <v>0</v>
      </c>
      <c r="BS8" s="13">
        <f t="shared" si="6"/>
        <v>30</v>
      </c>
      <c r="BT8" s="13">
        <f t="shared" si="6"/>
        <v>0</v>
      </c>
      <c r="BU8" s="13">
        <f t="shared" si="6"/>
        <v>20</v>
      </c>
      <c r="BV8" s="15">
        <f aca="true" t="shared" si="7" ref="BV8:BV14">SUM(AR8:BU8)</f>
        <v>580</v>
      </c>
      <c r="BW8" s="16">
        <v>288.34</v>
      </c>
      <c r="BX8" s="16">
        <f aca="true" t="shared" si="8" ref="BX8:BX14">BW8-$F$6</f>
        <v>288.34</v>
      </c>
      <c r="BY8" s="15">
        <f aca="true" t="shared" si="9" ref="BY8:BY14">IF(BX8&gt;$C$6,CEILING(BX8-$C$6,1)*2,0)</f>
        <v>0</v>
      </c>
      <c r="BZ8" s="17">
        <f aca="true" t="shared" si="10" ref="BZ8:BZ14">BV8-BY8</f>
        <v>580</v>
      </c>
      <c r="CA8" s="13" t="s">
        <v>125</v>
      </c>
    </row>
    <row r="9" spans="1:79" ht="12.75">
      <c r="A9" s="13" t="s">
        <v>126</v>
      </c>
      <c r="B9" s="11">
        <v>7</v>
      </c>
      <c r="C9" s="12" t="s">
        <v>20</v>
      </c>
      <c r="D9" s="12" t="s">
        <v>21</v>
      </c>
      <c r="E9" s="12">
        <v>1983</v>
      </c>
      <c r="F9" s="12" t="s">
        <v>16</v>
      </c>
      <c r="G9" s="12" t="s">
        <v>22</v>
      </c>
      <c r="H9" s="12" t="s">
        <v>23</v>
      </c>
      <c r="I9" s="12">
        <v>1983</v>
      </c>
      <c r="J9" s="12" t="s">
        <v>16</v>
      </c>
      <c r="K9" s="12" t="str">
        <f t="shared" si="1"/>
        <v>MM</v>
      </c>
      <c r="L9" s="12">
        <f t="shared" si="2"/>
        <v>46</v>
      </c>
      <c r="M9" s="13" t="str">
        <f t="shared" si="3"/>
        <v>80-</v>
      </c>
      <c r="N9" s="14" t="s">
        <v>19</v>
      </c>
      <c r="O9" s="14" t="s">
        <v>19</v>
      </c>
      <c r="P9" s="14"/>
      <c r="Q9" s="14"/>
      <c r="R9" s="14"/>
      <c r="S9" s="14" t="s">
        <v>19</v>
      </c>
      <c r="T9" s="14"/>
      <c r="U9" s="14" t="s">
        <v>19</v>
      </c>
      <c r="V9" s="14"/>
      <c r="W9" s="14"/>
      <c r="X9" s="14" t="s">
        <v>19</v>
      </c>
      <c r="Y9" s="14"/>
      <c r="Z9" s="14"/>
      <c r="AA9" s="14" t="s">
        <v>19</v>
      </c>
      <c r="AB9" s="14" t="s">
        <v>19</v>
      </c>
      <c r="AC9" s="14" t="s">
        <v>19</v>
      </c>
      <c r="AD9" s="14"/>
      <c r="AE9" s="14"/>
      <c r="AF9" s="14"/>
      <c r="AG9" s="14"/>
      <c r="AH9" s="14" t="s">
        <v>19</v>
      </c>
      <c r="AI9" s="14"/>
      <c r="AJ9" s="14" t="s">
        <v>19</v>
      </c>
      <c r="AK9" s="14" t="s">
        <v>19</v>
      </c>
      <c r="AL9" s="14" t="s">
        <v>19</v>
      </c>
      <c r="AM9" s="14"/>
      <c r="AN9" s="14"/>
      <c r="AO9" s="14"/>
      <c r="AP9" s="14"/>
      <c r="AQ9" s="14"/>
      <c r="AR9" s="13">
        <f t="shared" si="4"/>
        <v>40</v>
      </c>
      <c r="AS9" s="13">
        <f t="shared" si="4"/>
        <v>20</v>
      </c>
      <c r="AT9" s="13">
        <f t="shared" si="4"/>
        <v>0</v>
      </c>
      <c r="AU9" s="13">
        <f t="shared" si="4"/>
        <v>0</v>
      </c>
      <c r="AV9" s="13">
        <f t="shared" si="4"/>
        <v>0</v>
      </c>
      <c r="AW9" s="13">
        <f t="shared" si="4"/>
        <v>60</v>
      </c>
      <c r="AX9" s="13">
        <f t="shared" si="4"/>
        <v>0</v>
      </c>
      <c r="AY9" s="13">
        <f t="shared" si="4"/>
        <v>20</v>
      </c>
      <c r="AZ9" s="13">
        <f t="shared" si="4"/>
        <v>0</v>
      </c>
      <c r="BA9" s="13">
        <f t="shared" si="4"/>
        <v>0</v>
      </c>
      <c r="BB9" s="13">
        <f t="shared" si="5"/>
        <v>40</v>
      </c>
      <c r="BC9" s="13">
        <f t="shared" si="5"/>
        <v>0</v>
      </c>
      <c r="BD9" s="13">
        <f t="shared" si="5"/>
        <v>0</v>
      </c>
      <c r="BE9" s="13">
        <f t="shared" si="5"/>
        <v>80</v>
      </c>
      <c r="BF9" s="13">
        <f t="shared" si="5"/>
        <v>40</v>
      </c>
      <c r="BG9" s="13">
        <f t="shared" si="5"/>
        <v>20</v>
      </c>
      <c r="BH9" s="13">
        <f t="shared" si="5"/>
        <v>0</v>
      </c>
      <c r="BI9" s="13">
        <f t="shared" si="5"/>
        <v>0</v>
      </c>
      <c r="BJ9" s="13">
        <f t="shared" si="5"/>
        <v>0</v>
      </c>
      <c r="BK9" s="13">
        <f t="shared" si="5"/>
        <v>0</v>
      </c>
      <c r="BL9" s="13">
        <f t="shared" si="6"/>
        <v>20</v>
      </c>
      <c r="BM9" s="13">
        <f t="shared" si="6"/>
        <v>0</v>
      </c>
      <c r="BN9" s="13">
        <f t="shared" si="6"/>
        <v>40</v>
      </c>
      <c r="BO9" s="13">
        <f t="shared" si="6"/>
        <v>60</v>
      </c>
      <c r="BP9" s="13">
        <f t="shared" si="6"/>
        <v>60</v>
      </c>
      <c r="BQ9" s="13">
        <f t="shared" si="6"/>
        <v>0</v>
      </c>
      <c r="BR9" s="13">
        <f t="shared" si="6"/>
        <v>0</v>
      </c>
      <c r="BS9" s="13">
        <f t="shared" si="6"/>
        <v>0</v>
      </c>
      <c r="BT9" s="13">
        <f t="shared" si="6"/>
        <v>0</v>
      </c>
      <c r="BU9" s="13">
        <f t="shared" si="6"/>
        <v>0</v>
      </c>
      <c r="BV9" s="15">
        <f t="shared" si="7"/>
        <v>500</v>
      </c>
      <c r="BW9" s="16">
        <v>288.01</v>
      </c>
      <c r="BX9" s="16">
        <f t="shared" si="8"/>
        <v>288.01</v>
      </c>
      <c r="BY9" s="15">
        <f t="shared" si="9"/>
        <v>0</v>
      </c>
      <c r="BZ9" s="17">
        <f t="shared" si="10"/>
        <v>500</v>
      </c>
      <c r="CA9" s="13" t="s">
        <v>126</v>
      </c>
    </row>
    <row r="10" spans="1:79" ht="12.75">
      <c r="A10" s="13" t="s">
        <v>127</v>
      </c>
      <c r="B10" s="11">
        <v>4</v>
      </c>
      <c r="C10" s="12" t="s">
        <v>24</v>
      </c>
      <c r="D10" s="12" t="s">
        <v>25</v>
      </c>
      <c r="E10" s="12">
        <v>1975</v>
      </c>
      <c r="F10" s="12" t="s">
        <v>16</v>
      </c>
      <c r="G10" s="12" t="s">
        <v>26</v>
      </c>
      <c r="H10" s="12" t="s">
        <v>18</v>
      </c>
      <c r="I10" s="12">
        <v>1983</v>
      </c>
      <c r="J10" s="12" t="s">
        <v>16</v>
      </c>
      <c r="K10" s="12" t="str">
        <f t="shared" si="1"/>
        <v>MM</v>
      </c>
      <c r="L10" s="12">
        <f t="shared" si="2"/>
        <v>54</v>
      </c>
      <c r="M10" s="13" t="str">
        <f t="shared" si="3"/>
        <v>80-</v>
      </c>
      <c r="N10" s="14"/>
      <c r="O10" s="14"/>
      <c r="P10" s="14"/>
      <c r="Q10" s="14"/>
      <c r="R10" s="14"/>
      <c r="S10" s="14" t="s">
        <v>19</v>
      </c>
      <c r="T10" s="14"/>
      <c r="U10" s="14" t="s">
        <v>19</v>
      </c>
      <c r="V10" s="14" t="s">
        <v>19</v>
      </c>
      <c r="W10" s="14"/>
      <c r="X10" s="14" t="s">
        <v>19</v>
      </c>
      <c r="Y10" s="14"/>
      <c r="Z10" s="14"/>
      <c r="AA10" s="14" t="s">
        <v>19</v>
      </c>
      <c r="AB10" s="14" t="s">
        <v>19</v>
      </c>
      <c r="AC10" s="14" t="s">
        <v>19</v>
      </c>
      <c r="AD10" s="14" t="s">
        <v>19</v>
      </c>
      <c r="AE10" s="14"/>
      <c r="AF10" s="14"/>
      <c r="AG10" s="14"/>
      <c r="AH10" s="14" t="s">
        <v>19</v>
      </c>
      <c r="AI10" s="14"/>
      <c r="AJ10" s="14" t="s">
        <v>19</v>
      </c>
      <c r="AK10" s="14" t="s">
        <v>19</v>
      </c>
      <c r="AL10" s="14"/>
      <c r="AM10" s="14"/>
      <c r="AN10" s="14"/>
      <c r="AO10" s="14"/>
      <c r="AP10" s="14" t="s">
        <v>19</v>
      </c>
      <c r="AQ10" s="14" t="s">
        <v>19</v>
      </c>
      <c r="AR10" s="13">
        <f t="shared" si="4"/>
        <v>0</v>
      </c>
      <c r="AS10" s="13">
        <f t="shared" si="4"/>
        <v>0</v>
      </c>
      <c r="AT10" s="13">
        <f t="shared" si="4"/>
        <v>0</v>
      </c>
      <c r="AU10" s="13">
        <f t="shared" si="4"/>
        <v>0</v>
      </c>
      <c r="AV10" s="13">
        <f t="shared" si="4"/>
        <v>0</v>
      </c>
      <c r="AW10" s="13">
        <f t="shared" si="4"/>
        <v>60</v>
      </c>
      <c r="AX10" s="13">
        <f t="shared" si="4"/>
        <v>0</v>
      </c>
      <c r="AY10" s="13">
        <f t="shared" si="4"/>
        <v>20</v>
      </c>
      <c r="AZ10" s="13">
        <f t="shared" si="4"/>
        <v>20</v>
      </c>
      <c r="BA10" s="13">
        <f t="shared" si="4"/>
        <v>0</v>
      </c>
      <c r="BB10" s="13">
        <f t="shared" si="5"/>
        <v>40</v>
      </c>
      <c r="BC10" s="13">
        <f t="shared" si="5"/>
        <v>0</v>
      </c>
      <c r="BD10" s="13">
        <f t="shared" si="5"/>
        <v>0</v>
      </c>
      <c r="BE10" s="13">
        <f t="shared" si="5"/>
        <v>80</v>
      </c>
      <c r="BF10" s="13">
        <f t="shared" si="5"/>
        <v>40</v>
      </c>
      <c r="BG10" s="13">
        <f t="shared" si="5"/>
        <v>20</v>
      </c>
      <c r="BH10" s="13">
        <f t="shared" si="5"/>
        <v>20</v>
      </c>
      <c r="BI10" s="13">
        <f t="shared" si="5"/>
        <v>0</v>
      </c>
      <c r="BJ10" s="13">
        <f t="shared" si="5"/>
        <v>0</v>
      </c>
      <c r="BK10" s="13">
        <f t="shared" si="5"/>
        <v>0</v>
      </c>
      <c r="BL10" s="13">
        <f t="shared" si="6"/>
        <v>20</v>
      </c>
      <c r="BM10" s="13">
        <f t="shared" si="6"/>
        <v>0</v>
      </c>
      <c r="BN10" s="13">
        <f t="shared" si="6"/>
        <v>40</v>
      </c>
      <c r="BO10" s="13">
        <f t="shared" si="6"/>
        <v>60</v>
      </c>
      <c r="BP10" s="13">
        <f t="shared" si="6"/>
        <v>0</v>
      </c>
      <c r="BQ10" s="13">
        <f t="shared" si="6"/>
        <v>0</v>
      </c>
      <c r="BR10" s="13">
        <f t="shared" si="6"/>
        <v>0</v>
      </c>
      <c r="BS10" s="13">
        <f t="shared" si="6"/>
        <v>0</v>
      </c>
      <c r="BT10" s="13">
        <f t="shared" si="6"/>
        <v>10</v>
      </c>
      <c r="BU10" s="13">
        <f t="shared" si="6"/>
        <v>20</v>
      </c>
      <c r="BV10" s="15">
        <f t="shared" si="7"/>
        <v>450</v>
      </c>
      <c r="BW10" s="16">
        <v>302.33</v>
      </c>
      <c r="BX10" s="16">
        <f t="shared" si="8"/>
        <v>302.33</v>
      </c>
      <c r="BY10" s="15">
        <f t="shared" si="9"/>
        <v>6</v>
      </c>
      <c r="BZ10" s="17">
        <f t="shared" si="10"/>
        <v>444</v>
      </c>
      <c r="CA10" s="13" t="s">
        <v>127</v>
      </c>
    </row>
    <row r="11" spans="1:79" ht="12.75">
      <c r="A11" s="13" t="s">
        <v>128</v>
      </c>
      <c r="B11" s="11">
        <f>B10+1</f>
        <v>5</v>
      </c>
      <c r="C11" s="12" t="s">
        <v>27</v>
      </c>
      <c r="D11" s="12" t="s">
        <v>28</v>
      </c>
      <c r="E11" s="12">
        <v>1985</v>
      </c>
      <c r="F11" s="12" t="s">
        <v>16</v>
      </c>
      <c r="G11" s="12" t="s">
        <v>27</v>
      </c>
      <c r="H11" s="12" t="s">
        <v>29</v>
      </c>
      <c r="I11" s="12">
        <v>1983</v>
      </c>
      <c r="J11" s="12" t="s">
        <v>16</v>
      </c>
      <c r="K11" s="12" t="str">
        <f t="shared" si="1"/>
        <v>MM</v>
      </c>
      <c r="L11" s="12">
        <f t="shared" si="2"/>
        <v>44</v>
      </c>
      <c r="M11" s="13" t="str">
        <f t="shared" si="3"/>
        <v>80-</v>
      </c>
      <c r="N11" s="14"/>
      <c r="O11" s="14"/>
      <c r="P11" s="14"/>
      <c r="Q11" s="14"/>
      <c r="R11" s="14"/>
      <c r="S11" s="14" t="s">
        <v>19</v>
      </c>
      <c r="T11" s="14"/>
      <c r="U11" s="14"/>
      <c r="V11" s="14"/>
      <c r="W11" s="14"/>
      <c r="X11" s="14"/>
      <c r="Y11" s="14"/>
      <c r="Z11" s="14"/>
      <c r="AA11" s="14" t="s">
        <v>19</v>
      </c>
      <c r="AB11" s="14"/>
      <c r="AC11" s="14"/>
      <c r="AD11" s="14"/>
      <c r="AE11" s="14"/>
      <c r="AF11" s="14" t="s">
        <v>19</v>
      </c>
      <c r="AG11" s="14" t="s">
        <v>19</v>
      </c>
      <c r="AH11" s="14" t="s">
        <v>19</v>
      </c>
      <c r="AI11" s="14"/>
      <c r="AJ11" s="14" t="s">
        <v>19</v>
      </c>
      <c r="AK11" s="14" t="s">
        <v>19</v>
      </c>
      <c r="AL11" s="14" t="s">
        <v>19</v>
      </c>
      <c r="AM11" s="14"/>
      <c r="AN11" s="14"/>
      <c r="AO11" s="14"/>
      <c r="AP11" s="14"/>
      <c r="AQ11" s="14" t="s">
        <v>19</v>
      </c>
      <c r="AR11" s="13">
        <f t="shared" si="4"/>
        <v>0</v>
      </c>
      <c r="AS11" s="13">
        <f t="shared" si="4"/>
        <v>0</v>
      </c>
      <c r="AT11" s="13">
        <f t="shared" si="4"/>
        <v>0</v>
      </c>
      <c r="AU11" s="13">
        <f t="shared" si="4"/>
        <v>0</v>
      </c>
      <c r="AV11" s="13">
        <f t="shared" si="4"/>
        <v>0</v>
      </c>
      <c r="AW11" s="13">
        <f t="shared" si="4"/>
        <v>60</v>
      </c>
      <c r="AX11" s="13">
        <f t="shared" si="4"/>
        <v>0</v>
      </c>
      <c r="AY11" s="13">
        <f t="shared" si="4"/>
        <v>0</v>
      </c>
      <c r="AZ11" s="13">
        <f t="shared" si="4"/>
        <v>0</v>
      </c>
      <c r="BA11" s="13">
        <f t="shared" si="4"/>
        <v>0</v>
      </c>
      <c r="BB11" s="13">
        <f t="shared" si="5"/>
        <v>0</v>
      </c>
      <c r="BC11" s="13">
        <f t="shared" si="5"/>
        <v>0</v>
      </c>
      <c r="BD11" s="13">
        <f t="shared" si="5"/>
        <v>0</v>
      </c>
      <c r="BE11" s="13">
        <f t="shared" si="5"/>
        <v>80</v>
      </c>
      <c r="BF11" s="13">
        <f t="shared" si="5"/>
        <v>0</v>
      </c>
      <c r="BG11" s="13">
        <f t="shared" si="5"/>
        <v>0</v>
      </c>
      <c r="BH11" s="13">
        <f t="shared" si="5"/>
        <v>0</v>
      </c>
      <c r="BI11" s="13">
        <f t="shared" si="5"/>
        <v>0</v>
      </c>
      <c r="BJ11" s="13">
        <f t="shared" si="5"/>
        <v>40</v>
      </c>
      <c r="BK11" s="13">
        <f t="shared" si="5"/>
        <v>80</v>
      </c>
      <c r="BL11" s="13">
        <f t="shared" si="6"/>
        <v>20</v>
      </c>
      <c r="BM11" s="13">
        <f t="shared" si="6"/>
        <v>0</v>
      </c>
      <c r="BN11" s="13">
        <f t="shared" si="6"/>
        <v>40</v>
      </c>
      <c r="BO11" s="13">
        <f t="shared" si="6"/>
        <v>60</v>
      </c>
      <c r="BP11" s="13">
        <f t="shared" si="6"/>
        <v>60</v>
      </c>
      <c r="BQ11" s="13">
        <f t="shared" si="6"/>
        <v>0</v>
      </c>
      <c r="BR11" s="13">
        <f t="shared" si="6"/>
        <v>0</v>
      </c>
      <c r="BS11" s="13">
        <f t="shared" si="6"/>
        <v>0</v>
      </c>
      <c r="BT11" s="13">
        <f t="shared" si="6"/>
        <v>0</v>
      </c>
      <c r="BU11" s="13">
        <f t="shared" si="6"/>
        <v>20</v>
      </c>
      <c r="BV11" s="15">
        <f t="shared" si="7"/>
        <v>460</v>
      </c>
      <c r="BW11" s="16">
        <v>308.29</v>
      </c>
      <c r="BX11" s="16">
        <f t="shared" si="8"/>
        <v>308.29</v>
      </c>
      <c r="BY11" s="15">
        <f t="shared" si="9"/>
        <v>18</v>
      </c>
      <c r="BZ11" s="17">
        <f t="shared" si="10"/>
        <v>442</v>
      </c>
      <c r="CA11" s="13" t="s">
        <v>128</v>
      </c>
    </row>
    <row r="12" spans="1:79" ht="12.75">
      <c r="A12" s="20" t="s">
        <v>125</v>
      </c>
      <c r="B12" s="18">
        <v>13</v>
      </c>
      <c r="C12" s="19" t="s">
        <v>30</v>
      </c>
      <c r="D12" s="19" t="s">
        <v>18</v>
      </c>
      <c r="E12" s="19">
        <v>1963</v>
      </c>
      <c r="F12" s="19" t="s">
        <v>16</v>
      </c>
      <c r="G12" s="19" t="s">
        <v>31</v>
      </c>
      <c r="H12" s="19" t="s">
        <v>25</v>
      </c>
      <c r="I12" s="19">
        <v>1966</v>
      </c>
      <c r="J12" s="19" t="s">
        <v>16</v>
      </c>
      <c r="K12" s="19" t="str">
        <f t="shared" si="1"/>
        <v>MM</v>
      </c>
      <c r="L12" s="19">
        <f t="shared" si="2"/>
        <v>83</v>
      </c>
      <c r="M12" s="20" t="str">
        <f t="shared" si="3"/>
        <v>80+</v>
      </c>
      <c r="N12" s="21"/>
      <c r="O12" s="21"/>
      <c r="P12" s="21"/>
      <c r="Q12" s="21" t="s">
        <v>19</v>
      </c>
      <c r="R12" s="21"/>
      <c r="S12" s="21" t="s">
        <v>19</v>
      </c>
      <c r="T12" s="21" t="s">
        <v>19</v>
      </c>
      <c r="U12" s="21" t="s">
        <v>19</v>
      </c>
      <c r="V12" s="21"/>
      <c r="W12" s="21"/>
      <c r="X12" s="21"/>
      <c r="Y12" s="21" t="s">
        <v>19</v>
      </c>
      <c r="Z12" s="21"/>
      <c r="AA12" s="21" t="s">
        <v>19</v>
      </c>
      <c r="AB12" s="21" t="s">
        <v>19</v>
      </c>
      <c r="AC12" s="21"/>
      <c r="AD12" s="21"/>
      <c r="AE12" s="21"/>
      <c r="AF12" s="21" t="s">
        <v>19</v>
      </c>
      <c r="AG12" s="21" t="s">
        <v>19</v>
      </c>
      <c r="AH12" s="21" t="s">
        <v>19</v>
      </c>
      <c r="AI12" s="21"/>
      <c r="AJ12" s="21" t="s">
        <v>19</v>
      </c>
      <c r="AK12" s="21" t="s">
        <v>19</v>
      </c>
      <c r="AL12" s="21" t="s">
        <v>19</v>
      </c>
      <c r="AM12" s="21"/>
      <c r="AN12" s="21"/>
      <c r="AO12" s="21" t="s">
        <v>19</v>
      </c>
      <c r="AP12" s="21" t="s">
        <v>19</v>
      </c>
      <c r="AQ12" s="21"/>
      <c r="AR12" s="20">
        <f t="shared" si="4"/>
        <v>0</v>
      </c>
      <c r="AS12" s="20">
        <f t="shared" si="4"/>
        <v>0</v>
      </c>
      <c r="AT12" s="20">
        <f t="shared" si="4"/>
        <v>0</v>
      </c>
      <c r="AU12" s="20">
        <f t="shared" si="4"/>
        <v>30</v>
      </c>
      <c r="AV12" s="20">
        <f t="shared" si="4"/>
        <v>0</v>
      </c>
      <c r="AW12" s="20">
        <f t="shared" si="4"/>
        <v>60</v>
      </c>
      <c r="AX12" s="20">
        <f t="shared" si="4"/>
        <v>30</v>
      </c>
      <c r="AY12" s="20">
        <f t="shared" si="4"/>
        <v>20</v>
      </c>
      <c r="AZ12" s="20">
        <f t="shared" si="4"/>
        <v>0</v>
      </c>
      <c r="BA12" s="20">
        <f t="shared" si="4"/>
        <v>0</v>
      </c>
      <c r="BB12" s="20">
        <f t="shared" si="5"/>
        <v>0</v>
      </c>
      <c r="BC12" s="20">
        <f t="shared" si="5"/>
        <v>60</v>
      </c>
      <c r="BD12" s="20">
        <f t="shared" si="5"/>
        <v>0</v>
      </c>
      <c r="BE12" s="20">
        <f t="shared" si="5"/>
        <v>80</v>
      </c>
      <c r="BF12" s="20">
        <f t="shared" si="5"/>
        <v>40</v>
      </c>
      <c r="BG12" s="20">
        <f t="shared" si="5"/>
        <v>0</v>
      </c>
      <c r="BH12" s="20">
        <f t="shared" si="5"/>
        <v>0</v>
      </c>
      <c r="BI12" s="20">
        <f t="shared" si="5"/>
        <v>0</v>
      </c>
      <c r="BJ12" s="20">
        <f t="shared" si="5"/>
        <v>40</v>
      </c>
      <c r="BK12" s="20">
        <f t="shared" si="5"/>
        <v>80</v>
      </c>
      <c r="BL12" s="20">
        <f t="shared" si="6"/>
        <v>20</v>
      </c>
      <c r="BM12" s="20">
        <f t="shared" si="6"/>
        <v>0</v>
      </c>
      <c r="BN12" s="20">
        <f t="shared" si="6"/>
        <v>40</v>
      </c>
      <c r="BO12" s="20">
        <f t="shared" si="6"/>
        <v>60</v>
      </c>
      <c r="BP12" s="20">
        <f t="shared" si="6"/>
        <v>60</v>
      </c>
      <c r="BQ12" s="20">
        <f t="shared" si="6"/>
        <v>0</v>
      </c>
      <c r="BR12" s="20">
        <f t="shared" si="6"/>
        <v>0</v>
      </c>
      <c r="BS12" s="20">
        <f t="shared" si="6"/>
        <v>30</v>
      </c>
      <c r="BT12" s="20">
        <f t="shared" si="6"/>
        <v>10</v>
      </c>
      <c r="BU12" s="20">
        <f t="shared" si="6"/>
        <v>0</v>
      </c>
      <c r="BV12" s="22">
        <f t="shared" si="7"/>
        <v>660</v>
      </c>
      <c r="BW12" s="23">
        <v>314.45</v>
      </c>
      <c r="BX12" s="23">
        <f t="shared" si="8"/>
        <v>314.45</v>
      </c>
      <c r="BY12" s="22">
        <f t="shared" si="9"/>
        <v>30</v>
      </c>
      <c r="BZ12" s="24">
        <f t="shared" si="10"/>
        <v>630</v>
      </c>
      <c r="CA12" s="20" t="s">
        <v>125</v>
      </c>
    </row>
    <row r="13" spans="1:79" ht="12.75">
      <c r="A13" s="20" t="s">
        <v>126</v>
      </c>
      <c r="B13" s="18">
        <v>12</v>
      </c>
      <c r="C13" s="19" t="s">
        <v>32</v>
      </c>
      <c r="D13" s="19" t="s">
        <v>33</v>
      </c>
      <c r="E13" s="19">
        <v>1951</v>
      </c>
      <c r="F13" s="19" t="s">
        <v>16</v>
      </c>
      <c r="G13" s="19" t="s">
        <v>34</v>
      </c>
      <c r="H13" s="19" t="s">
        <v>35</v>
      </c>
      <c r="I13" s="19">
        <v>1955</v>
      </c>
      <c r="J13" s="19" t="s">
        <v>16</v>
      </c>
      <c r="K13" s="19" t="str">
        <f t="shared" si="1"/>
        <v>MM</v>
      </c>
      <c r="L13" s="19">
        <f t="shared" si="2"/>
        <v>106</v>
      </c>
      <c r="M13" s="20" t="str">
        <f t="shared" si="3"/>
        <v>80+</v>
      </c>
      <c r="N13" s="21"/>
      <c r="O13" s="21"/>
      <c r="P13" s="21"/>
      <c r="Q13" s="21"/>
      <c r="R13" s="21" t="s">
        <v>19</v>
      </c>
      <c r="S13" s="21"/>
      <c r="T13" s="21"/>
      <c r="U13" s="21"/>
      <c r="V13" s="21" t="s">
        <v>19</v>
      </c>
      <c r="W13" s="21"/>
      <c r="X13" s="21"/>
      <c r="Y13" s="21"/>
      <c r="Z13" s="21"/>
      <c r="AA13" s="21"/>
      <c r="AB13" s="21" t="s">
        <v>19</v>
      </c>
      <c r="AC13" s="21" t="s">
        <v>19</v>
      </c>
      <c r="AD13" s="21" t="s">
        <v>19</v>
      </c>
      <c r="AE13" s="21" t="s">
        <v>19</v>
      </c>
      <c r="AF13" s="21"/>
      <c r="AG13" s="21"/>
      <c r="AH13" s="21" t="s">
        <v>19</v>
      </c>
      <c r="AI13" s="21" t="s">
        <v>19</v>
      </c>
      <c r="AJ13" s="21"/>
      <c r="AK13" s="21"/>
      <c r="AL13" s="21"/>
      <c r="AM13" s="21"/>
      <c r="AN13" s="21"/>
      <c r="AO13" s="21" t="s">
        <v>19</v>
      </c>
      <c r="AP13" s="21" t="s">
        <v>19</v>
      </c>
      <c r="AQ13" s="21"/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  <c r="AV13" s="20">
        <f t="shared" si="4"/>
        <v>20</v>
      </c>
      <c r="AW13" s="20">
        <f t="shared" si="4"/>
        <v>0</v>
      </c>
      <c r="AX13" s="20">
        <f t="shared" si="4"/>
        <v>0</v>
      </c>
      <c r="AY13" s="20">
        <f t="shared" si="4"/>
        <v>0</v>
      </c>
      <c r="AZ13" s="20">
        <f t="shared" si="4"/>
        <v>20</v>
      </c>
      <c r="BA13" s="20">
        <f t="shared" si="4"/>
        <v>0</v>
      </c>
      <c r="BB13" s="20">
        <f t="shared" si="5"/>
        <v>0</v>
      </c>
      <c r="BC13" s="20">
        <f t="shared" si="5"/>
        <v>0</v>
      </c>
      <c r="BD13" s="20">
        <f t="shared" si="5"/>
        <v>0</v>
      </c>
      <c r="BE13" s="20">
        <f t="shared" si="5"/>
        <v>0</v>
      </c>
      <c r="BF13" s="20">
        <f t="shared" si="5"/>
        <v>40</v>
      </c>
      <c r="BG13" s="20">
        <f t="shared" si="5"/>
        <v>20</v>
      </c>
      <c r="BH13" s="20">
        <f t="shared" si="5"/>
        <v>20</v>
      </c>
      <c r="BI13" s="20">
        <f t="shared" si="5"/>
        <v>10</v>
      </c>
      <c r="BJ13" s="20">
        <f t="shared" si="5"/>
        <v>0</v>
      </c>
      <c r="BK13" s="20">
        <f t="shared" si="5"/>
        <v>0</v>
      </c>
      <c r="BL13" s="20">
        <f t="shared" si="6"/>
        <v>20</v>
      </c>
      <c r="BM13" s="20">
        <f t="shared" si="6"/>
        <v>20</v>
      </c>
      <c r="BN13" s="20">
        <f t="shared" si="6"/>
        <v>0</v>
      </c>
      <c r="BO13" s="20">
        <f t="shared" si="6"/>
        <v>0</v>
      </c>
      <c r="BP13" s="20">
        <f t="shared" si="6"/>
        <v>0</v>
      </c>
      <c r="BQ13" s="20">
        <f t="shared" si="6"/>
        <v>0</v>
      </c>
      <c r="BR13" s="20">
        <f t="shared" si="6"/>
        <v>0</v>
      </c>
      <c r="BS13" s="20">
        <f t="shared" si="6"/>
        <v>30</v>
      </c>
      <c r="BT13" s="20">
        <f t="shared" si="6"/>
        <v>10</v>
      </c>
      <c r="BU13" s="20">
        <f t="shared" si="6"/>
        <v>0</v>
      </c>
      <c r="BV13" s="22">
        <f t="shared" si="7"/>
        <v>210</v>
      </c>
      <c r="BW13" s="23">
        <v>299.26</v>
      </c>
      <c r="BX13" s="23">
        <f t="shared" si="8"/>
        <v>299.26</v>
      </c>
      <c r="BY13" s="22">
        <f t="shared" si="9"/>
        <v>0</v>
      </c>
      <c r="BZ13" s="24">
        <f t="shared" si="10"/>
        <v>210</v>
      </c>
      <c r="CA13" s="20" t="s">
        <v>126</v>
      </c>
    </row>
    <row r="14" spans="1:79" ht="12.75">
      <c r="A14" s="27" t="s">
        <v>125</v>
      </c>
      <c r="B14" s="25">
        <v>14</v>
      </c>
      <c r="C14" s="26" t="s">
        <v>36</v>
      </c>
      <c r="D14" s="26" t="s">
        <v>37</v>
      </c>
      <c r="E14" s="26">
        <v>1960</v>
      </c>
      <c r="F14" s="26" t="s">
        <v>16</v>
      </c>
      <c r="G14" s="26" t="s">
        <v>38</v>
      </c>
      <c r="H14" s="26" t="s">
        <v>39</v>
      </c>
      <c r="I14" s="26">
        <v>1988</v>
      </c>
      <c r="J14" s="26" t="s">
        <v>40</v>
      </c>
      <c r="K14" s="26" t="str">
        <f t="shared" si="1"/>
        <v>MZ</v>
      </c>
      <c r="L14" s="26">
        <f t="shared" si="2"/>
        <v>64</v>
      </c>
      <c r="M14" s="27" t="str">
        <f t="shared" si="3"/>
        <v>80-</v>
      </c>
      <c r="N14" s="28"/>
      <c r="O14" s="28"/>
      <c r="P14" s="28"/>
      <c r="Q14" s="28"/>
      <c r="R14" s="28"/>
      <c r="S14" s="28" t="s">
        <v>19</v>
      </c>
      <c r="T14" s="28" t="s">
        <v>19</v>
      </c>
      <c r="U14" s="28" t="s">
        <v>19</v>
      </c>
      <c r="V14" s="28" t="s">
        <v>19</v>
      </c>
      <c r="W14" s="28" t="s">
        <v>19</v>
      </c>
      <c r="X14" s="28" t="s">
        <v>19</v>
      </c>
      <c r="Y14" s="28"/>
      <c r="Z14" s="28"/>
      <c r="AA14" s="28"/>
      <c r="AB14" s="28"/>
      <c r="AC14" s="28"/>
      <c r="AD14" s="28"/>
      <c r="AE14" s="28" t="s">
        <v>19</v>
      </c>
      <c r="AF14" s="28"/>
      <c r="AG14" s="28"/>
      <c r="AH14" s="28" t="s">
        <v>19</v>
      </c>
      <c r="AI14" s="28" t="s">
        <v>19</v>
      </c>
      <c r="AJ14" s="28" t="s">
        <v>19</v>
      </c>
      <c r="AK14" s="28" t="s">
        <v>19</v>
      </c>
      <c r="AL14" s="28"/>
      <c r="AM14" s="28"/>
      <c r="AN14" s="28"/>
      <c r="AO14" s="28"/>
      <c r="AP14" s="28" t="s">
        <v>19</v>
      </c>
      <c r="AQ14" s="28"/>
      <c r="AR14" s="27">
        <f t="shared" si="4"/>
        <v>0</v>
      </c>
      <c r="AS14" s="27">
        <f t="shared" si="4"/>
        <v>0</v>
      </c>
      <c r="AT14" s="27">
        <f t="shared" si="4"/>
        <v>0</v>
      </c>
      <c r="AU14" s="27">
        <f t="shared" si="4"/>
        <v>0</v>
      </c>
      <c r="AV14" s="27">
        <f t="shared" si="4"/>
        <v>0</v>
      </c>
      <c r="AW14" s="27">
        <f t="shared" si="4"/>
        <v>60</v>
      </c>
      <c r="AX14" s="27">
        <f t="shared" si="4"/>
        <v>30</v>
      </c>
      <c r="AY14" s="27">
        <f t="shared" si="4"/>
        <v>20</v>
      </c>
      <c r="AZ14" s="27">
        <f t="shared" si="4"/>
        <v>20</v>
      </c>
      <c r="BA14" s="27">
        <f t="shared" si="4"/>
        <v>10</v>
      </c>
      <c r="BB14" s="27">
        <f t="shared" si="5"/>
        <v>40</v>
      </c>
      <c r="BC14" s="27">
        <f t="shared" si="5"/>
        <v>0</v>
      </c>
      <c r="BD14" s="27">
        <f t="shared" si="5"/>
        <v>0</v>
      </c>
      <c r="BE14" s="27">
        <f t="shared" si="5"/>
        <v>0</v>
      </c>
      <c r="BF14" s="27">
        <f t="shared" si="5"/>
        <v>0</v>
      </c>
      <c r="BG14" s="27">
        <f t="shared" si="5"/>
        <v>0</v>
      </c>
      <c r="BH14" s="27">
        <f t="shared" si="5"/>
        <v>0</v>
      </c>
      <c r="BI14" s="27">
        <f t="shared" si="5"/>
        <v>10</v>
      </c>
      <c r="BJ14" s="27">
        <f t="shared" si="5"/>
        <v>0</v>
      </c>
      <c r="BK14" s="27">
        <f t="shared" si="5"/>
        <v>0</v>
      </c>
      <c r="BL14" s="27">
        <f t="shared" si="6"/>
        <v>20</v>
      </c>
      <c r="BM14" s="27">
        <f t="shared" si="6"/>
        <v>20</v>
      </c>
      <c r="BN14" s="27">
        <f t="shared" si="6"/>
        <v>40</v>
      </c>
      <c r="BO14" s="27">
        <f t="shared" si="6"/>
        <v>60</v>
      </c>
      <c r="BP14" s="27">
        <f t="shared" si="6"/>
        <v>0</v>
      </c>
      <c r="BQ14" s="27">
        <f t="shared" si="6"/>
        <v>0</v>
      </c>
      <c r="BR14" s="27">
        <f t="shared" si="6"/>
        <v>0</v>
      </c>
      <c r="BS14" s="27">
        <f t="shared" si="6"/>
        <v>0</v>
      </c>
      <c r="BT14" s="27">
        <f t="shared" si="6"/>
        <v>10</v>
      </c>
      <c r="BU14" s="27">
        <f t="shared" si="6"/>
        <v>0</v>
      </c>
      <c r="BV14" s="29">
        <f t="shared" si="7"/>
        <v>340</v>
      </c>
      <c r="BW14" s="30">
        <v>282.52</v>
      </c>
      <c r="BX14" s="30">
        <f t="shared" si="8"/>
        <v>282.52</v>
      </c>
      <c r="BY14" s="29">
        <f t="shared" si="9"/>
        <v>0</v>
      </c>
      <c r="BZ14" s="31">
        <f t="shared" si="10"/>
        <v>340</v>
      </c>
      <c r="CA14" s="27" t="s">
        <v>125</v>
      </c>
    </row>
    <row r="15" spans="2:78" s="34" customFormat="1" ht="12.7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BV15" s="36"/>
      <c r="BW15" s="37"/>
      <c r="BX15" s="37"/>
      <c r="BY15" s="36"/>
      <c r="BZ15" s="38"/>
    </row>
    <row r="16" spans="2:78" s="34" customFormat="1" ht="12.75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BV16" s="36"/>
      <c r="BW16" s="37"/>
      <c r="BX16" s="37"/>
      <c r="BY16" s="36"/>
      <c r="BZ16" s="38"/>
    </row>
    <row r="17" ht="12.75">
      <c r="B17" s="39"/>
    </row>
    <row r="18" spans="2:14" ht="12.75">
      <c r="B18" s="39"/>
      <c r="N18" s="6" t="s">
        <v>0</v>
      </c>
    </row>
    <row r="19" spans="2:43" ht="23.25">
      <c r="B19" s="40" t="s">
        <v>1</v>
      </c>
      <c r="C19" s="7">
        <v>180</v>
      </c>
      <c r="D19" s="3"/>
      <c r="E19" s="3" t="s">
        <v>2</v>
      </c>
      <c r="F19" s="3">
        <v>90</v>
      </c>
      <c r="N19" s="1">
        <v>40</v>
      </c>
      <c r="O19" s="1">
        <v>20</v>
      </c>
      <c r="P19" s="1">
        <v>40</v>
      </c>
      <c r="Q19" s="1">
        <v>30</v>
      </c>
      <c r="R19" s="1">
        <v>20</v>
      </c>
      <c r="S19" s="1">
        <v>60</v>
      </c>
      <c r="T19" s="1">
        <v>30</v>
      </c>
      <c r="U19" s="1">
        <v>20</v>
      </c>
      <c r="V19" s="1">
        <v>20</v>
      </c>
      <c r="W19" s="1">
        <v>10</v>
      </c>
      <c r="X19" s="1">
        <v>40</v>
      </c>
      <c r="Y19" s="1">
        <v>60</v>
      </c>
      <c r="Z19" s="1">
        <v>0</v>
      </c>
      <c r="AA19" s="1">
        <v>80</v>
      </c>
      <c r="AB19" s="1">
        <v>40</v>
      </c>
      <c r="AC19" s="1">
        <v>20</v>
      </c>
      <c r="AD19" s="1">
        <v>20</v>
      </c>
      <c r="AE19" s="1">
        <v>10</v>
      </c>
      <c r="AF19" s="1">
        <v>40</v>
      </c>
      <c r="AG19" s="1">
        <v>80</v>
      </c>
      <c r="AH19" s="1">
        <v>20</v>
      </c>
      <c r="AI19" s="1">
        <v>20</v>
      </c>
      <c r="AJ19" s="1">
        <v>40</v>
      </c>
      <c r="AK19" s="1">
        <v>60</v>
      </c>
      <c r="AL19" s="1">
        <v>60</v>
      </c>
      <c r="AM19" s="1">
        <v>60</v>
      </c>
      <c r="AN19" s="1">
        <v>0</v>
      </c>
      <c r="AO19" s="1">
        <v>30</v>
      </c>
      <c r="AP19" s="1">
        <v>10</v>
      </c>
      <c r="AQ19" s="1">
        <v>20</v>
      </c>
    </row>
    <row r="20" spans="1:79" ht="12.75">
      <c r="A20" s="9" t="s">
        <v>124</v>
      </c>
      <c r="B20" s="8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/>
      <c r="M20" s="9"/>
      <c r="N20" s="1">
        <v>1</v>
      </c>
      <c r="O20" s="1">
        <f>N20+1</f>
        <v>2</v>
      </c>
      <c r="P20" s="1">
        <f aca="true" t="shared" si="11" ref="P20:AQ20">O20+1</f>
        <v>3</v>
      </c>
      <c r="Q20" s="1">
        <f t="shared" si="11"/>
        <v>4</v>
      </c>
      <c r="R20" s="1">
        <f t="shared" si="11"/>
        <v>5</v>
      </c>
      <c r="S20" s="1">
        <f t="shared" si="11"/>
        <v>6</v>
      </c>
      <c r="T20" s="1">
        <f t="shared" si="11"/>
        <v>7</v>
      </c>
      <c r="U20" s="1">
        <f t="shared" si="11"/>
        <v>8</v>
      </c>
      <c r="V20" s="1">
        <f t="shared" si="11"/>
        <v>9</v>
      </c>
      <c r="W20" s="1">
        <f t="shared" si="11"/>
        <v>10</v>
      </c>
      <c r="X20" s="1">
        <f t="shared" si="11"/>
        <v>11</v>
      </c>
      <c r="Y20" s="1">
        <f t="shared" si="11"/>
        <v>12</v>
      </c>
      <c r="Z20" s="1">
        <f t="shared" si="11"/>
        <v>13</v>
      </c>
      <c r="AA20" s="1">
        <f t="shared" si="11"/>
        <v>14</v>
      </c>
      <c r="AB20" s="1">
        <f t="shared" si="11"/>
        <v>15</v>
      </c>
      <c r="AC20" s="1">
        <f t="shared" si="11"/>
        <v>16</v>
      </c>
      <c r="AD20" s="1">
        <f t="shared" si="11"/>
        <v>17</v>
      </c>
      <c r="AE20" s="1">
        <f t="shared" si="11"/>
        <v>18</v>
      </c>
      <c r="AF20" s="1">
        <f t="shared" si="11"/>
        <v>19</v>
      </c>
      <c r="AG20" s="1">
        <f t="shared" si="11"/>
        <v>20</v>
      </c>
      <c r="AH20" s="1">
        <f t="shared" si="11"/>
        <v>21</v>
      </c>
      <c r="AI20" s="1">
        <f t="shared" si="11"/>
        <v>22</v>
      </c>
      <c r="AJ20" s="1">
        <f t="shared" si="11"/>
        <v>23</v>
      </c>
      <c r="AK20" s="1">
        <f t="shared" si="11"/>
        <v>24</v>
      </c>
      <c r="AL20" s="1">
        <f t="shared" si="11"/>
        <v>25</v>
      </c>
      <c r="AM20" s="1">
        <f t="shared" si="11"/>
        <v>26</v>
      </c>
      <c r="AN20" s="1">
        <f t="shared" si="11"/>
        <v>27</v>
      </c>
      <c r="AO20" s="1">
        <f t="shared" si="11"/>
        <v>28</v>
      </c>
      <c r="AP20" s="1">
        <f t="shared" si="11"/>
        <v>29</v>
      </c>
      <c r="AQ20" s="1">
        <f t="shared" si="11"/>
        <v>30</v>
      </c>
      <c r="BV20" s="5" t="s">
        <v>9</v>
      </c>
      <c r="BW20" s="10" t="s">
        <v>10</v>
      </c>
      <c r="BX20" s="10" t="s">
        <v>11</v>
      </c>
      <c r="BY20" s="5" t="s">
        <v>12</v>
      </c>
      <c r="BZ20" s="5" t="s">
        <v>13</v>
      </c>
      <c r="CA20" s="9" t="s">
        <v>124</v>
      </c>
    </row>
    <row r="21" spans="1:79" ht="12.75">
      <c r="A21" s="44" t="s">
        <v>129</v>
      </c>
      <c r="B21" s="41">
        <v>6</v>
      </c>
      <c r="C21" s="42" t="s">
        <v>41</v>
      </c>
      <c r="D21" s="42" t="s">
        <v>42</v>
      </c>
      <c r="E21" s="42">
        <v>1964</v>
      </c>
      <c r="F21" s="42" t="s">
        <v>16</v>
      </c>
      <c r="G21" s="43"/>
      <c r="H21" s="42"/>
      <c r="I21" s="42"/>
      <c r="J21" s="42"/>
      <c r="K21" s="42" t="s">
        <v>16</v>
      </c>
      <c r="L21" s="42"/>
      <c r="M21" s="44"/>
      <c r="N21" s="45"/>
      <c r="O21" s="45"/>
      <c r="P21" s="45"/>
      <c r="Q21" s="45"/>
      <c r="R21" s="45"/>
      <c r="S21" s="45" t="s">
        <v>19</v>
      </c>
      <c r="T21" s="45" t="s">
        <v>19</v>
      </c>
      <c r="U21" s="45"/>
      <c r="V21" s="45"/>
      <c r="W21" s="45"/>
      <c r="X21" s="45" t="s">
        <v>19</v>
      </c>
      <c r="Y21" s="45"/>
      <c r="Z21" s="45"/>
      <c r="AA21" s="45" t="s">
        <v>19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 t="s">
        <v>19</v>
      </c>
      <c r="AR21" s="44">
        <f aca="true" t="shared" si="12" ref="AR21:AR44">IF(N21="x",N$6,0)</f>
        <v>0</v>
      </c>
      <c r="AS21" s="44">
        <f aca="true" t="shared" si="13" ref="AS21:AS44">IF(O21="x",O$6,0)</f>
        <v>0</v>
      </c>
      <c r="AT21" s="44">
        <f aca="true" t="shared" si="14" ref="AT21:AT44">IF(P21="x",P$6,0)</f>
        <v>0</v>
      </c>
      <c r="AU21" s="44">
        <f aca="true" t="shared" si="15" ref="AU21:AU44">IF(Q21="x",Q$6,0)</f>
        <v>0</v>
      </c>
      <c r="AV21" s="44">
        <f aca="true" t="shared" si="16" ref="AV21:AV44">IF(R21="x",R$6,0)</f>
        <v>0</v>
      </c>
      <c r="AW21" s="44">
        <f aca="true" t="shared" si="17" ref="AW21:AW44">IF(S21="x",S$6,0)</f>
        <v>60</v>
      </c>
      <c r="AX21" s="44">
        <f aca="true" t="shared" si="18" ref="AX21:AX44">IF(T21="x",T$6,0)</f>
        <v>30</v>
      </c>
      <c r="AY21" s="44">
        <f aca="true" t="shared" si="19" ref="AY21:AY44">IF(U21="x",U$6,0)</f>
        <v>0</v>
      </c>
      <c r="AZ21" s="44">
        <f aca="true" t="shared" si="20" ref="AZ21:AZ44">IF(V21="x",V$6,0)</f>
        <v>0</v>
      </c>
      <c r="BA21" s="44">
        <f aca="true" t="shared" si="21" ref="BA21:BA44">IF(W21="x",W$6,0)</f>
        <v>0</v>
      </c>
      <c r="BB21" s="44">
        <f aca="true" t="shared" si="22" ref="BB21:BB44">IF(X21="x",X$6,0)</f>
        <v>40</v>
      </c>
      <c r="BC21" s="44">
        <f aca="true" t="shared" si="23" ref="BC21:BC44">IF(Y21="x",Y$6,0)</f>
        <v>0</v>
      </c>
      <c r="BD21" s="44">
        <f aca="true" t="shared" si="24" ref="BD21:BD44">IF(Z21="x",Z$6,0)</f>
        <v>0</v>
      </c>
      <c r="BE21" s="44">
        <f aca="true" t="shared" si="25" ref="BE21:BE44">IF(AA21="x",AA$6,0)</f>
        <v>80</v>
      </c>
      <c r="BF21" s="44">
        <f aca="true" t="shared" si="26" ref="BF21:BF44">IF(AB21="x",AB$6,0)</f>
        <v>0</v>
      </c>
      <c r="BG21" s="44">
        <f aca="true" t="shared" si="27" ref="BG21:BG44">IF(AC21="x",AC$6,0)</f>
        <v>0</v>
      </c>
      <c r="BH21" s="44">
        <f aca="true" t="shared" si="28" ref="BH21:BH44">IF(AD21="x",AD$6,0)</f>
        <v>0</v>
      </c>
      <c r="BI21" s="44">
        <f aca="true" t="shared" si="29" ref="BI21:BI44">IF(AE21="x",AE$6,0)</f>
        <v>0</v>
      </c>
      <c r="BJ21" s="44">
        <f aca="true" t="shared" si="30" ref="BJ21:BJ44">IF(AF21="x",AF$6,0)</f>
        <v>0</v>
      </c>
      <c r="BK21" s="44">
        <f aca="true" t="shared" si="31" ref="BK21:BK44">IF(AG21="x",AG$6,0)</f>
        <v>0</v>
      </c>
      <c r="BL21" s="44">
        <f aca="true" t="shared" si="32" ref="BL21:BL44">IF(AH21="x",AH$6,0)</f>
        <v>0</v>
      </c>
      <c r="BM21" s="44">
        <f aca="true" t="shared" si="33" ref="BM21:BM44">IF(AI21="x",AI$6,0)</f>
        <v>0</v>
      </c>
      <c r="BN21" s="44">
        <f aca="true" t="shared" si="34" ref="BN21:BN44">IF(AJ21="x",AJ$6,0)</f>
        <v>0</v>
      </c>
      <c r="BO21" s="44">
        <f aca="true" t="shared" si="35" ref="BO21:BO44">IF(AK21="x",AK$6,0)</f>
        <v>0</v>
      </c>
      <c r="BP21" s="44">
        <f aca="true" t="shared" si="36" ref="BP21:BP44">IF(AL21="x",AL$6,0)</f>
        <v>0</v>
      </c>
      <c r="BQ21" s="44">
        <f aca="true" t="shared" si="37" ref="BQ21:BQ44">IF(AM21="x",AM$6,0)</f>
        <v>0</v>
      </c>
      <c r="BR21" s="44">
        <f aca="true" t="shared" si="38" ref="BR21:BR44">IF(AN21="x",AN$6,0)</f>
        <v>0</v>
      </c>
      <c r="BS21" s="44">
        <f aca="true" t="shared" si="39" ref="BS21:BS44">IF(AO21="x",AO$6,0)</f>
        <v>0</v>
      </c>
      <c r="BT21" s="44">
        <f aca="true" t="shared" si="40" ref="BT21:BT44">IF(AP21="x",AP$6,0)</f>
        <v>0</v>
      </c>
      <c r="BU21" s="44">
        <f aca="true" t="shared" si="41" ref="BU21:BU44">IF(AQ21="x",AQ$6,0)</f>
        <v>20</v>
      </c>
      <c r="BV21" s="46">
        <f aca="true" t="shared" si="42" ref="BV21:BV44">SUM(AR21:BU21)</f>
        <v>230</v>
      </c>
      <c r="BW21" s="47">
        <v>243</v>
      </c>
      <c r="BX21" s="47">
        <f aca="true" t="shared" si="43" ref="BX21:BX43">BW21-$F$19</f>
        <v>153</v>
      </c>
      <c r="BY21" s="46">
        <f aca="true" t="shared" si="44" ref="BY21:BY44">IF(BX21&gt;$C$19,CEILING(BX21-$C$19,1)*2,0)</f>
        <v>0</v>
      </c>
      <c r="BZ21" s="48">
        <f aca="true" t="shared" si="45" ref="BZ21:BZ44">BV21-BY21</f>
        <v>230</v>
      </c>
      <c r="CA21" s="44" t="s">
        <v>129</v>
      </c>
    </row>
    <row r="22" spans="1:79" ht="12.75">
      <c r="A22" s="44" t="s">
        <v>129</v>
      </c>
      <c r="B22" s="41">
        <v>38</v>
      </c>
      <c r="C22" s="42" t="s">
        <v>43</v>
      </c>
      <c r="D22" s="42" t="s">
        <v>44</v>
      </c>
      <c r="E22" s="42">
        <v>1988</v>
      </c>
      <c r="F22" s="49" t="s">
        <v>40</v>
      </c>
      <c r="G22" s="44"/>
      <c r="H22" s="44"/>
      <c r="I22" s="44"/>
      <c r="J22" s="42"/>
      <c r="K22" s="42" t="s">
        <v>40</v>
      </c>
      <c r="L22" s="42" t="e">
        <f>2006-#REF!+2006-E22</f>
        <v>#REF!</v>
      </c>
      <c r="M22" s="44"/>
      <c r="N22" s="45"/>
      <c r="O22" s="45"/>
      <c r="P22" s="45"/>
      <c r="Q22" s="45"/>
      <c r="R22" s="45"/>
      <c r="S22" s="45" t="s">
        <v>19</v>
      </c>
      <c r="T22" s="45"/>
      <c r="U22" s="45" t="s">
        <v>19</v>
      </c>
      <c r="V22" s="45"/>
      <c r="W22" s="45" t="s">
        <v>19</v>
      </c>
      <c r="X22" s="45"/>
      <c r="Y22" s="45"/>
      <c r="Z22" s="45"/>
      <c r="AA22" s="45" t="s">
        <v>19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 t="s">
        <v>19</v>
      </c>
      <c r="AQ22" s="45"/>
      <c r="AR22" s="44">
        <f t="shared" si="12"/>
        <v>0</v>
      </c>
      <c r="AS22" s="44">
        <f t="shared" si="13"/>
        <v>0</v>
      </c>
      <c r="AT22" s="44">
        <f t="shared" si="14"/>
        <v>0</v>
      </c>
      <c r="AU22" s="44">
        <f t="shared" si="15"/>
        <v>0</v>
      </c>
      <c r="AV22" s="44">
        <f t="shared" si="16"/>
        <v>0</v>
      </c>
      <c r="AW22" s="44">
        <f t="shared" si="17"/>
        <v>60</v>
      </c>
      <c r="AX22" s="44">
        <f t="shared" si="18"/>
        <v>0</v>
      </c>
      <c r="AY22" s="44">
        <f t="shared" si="19"/>
        <v>20</v>
      </c>
      <c r="AZ22" s="44">
        <f t="shared" si="20"/>
        <v>0</v>
      </c>
      <c r="BA22" s="44">
        <f t="shared" si="21"/>
        <v>10</v>
      </c>
      <c r="BB22" s="44">
        <f t="shared" si="22"/>
        <v>0</v>
      </c>
      <c r="BC22" s="44">
        <f t="shared" si="23"/>
        <v>0</v>
      </c>
      <c r="BD22" s="44">
        <f t="shared" si="24"/>
        <v>0</v>
      </c>
      <c r="BE22" s="44">
        <f t="shared" si="25"/>
        <v>80</v>
      </c>
      <c r="BF22" s="44">
        <f t="shared" si="26"/>
        <v>0</v>
      </c>
      <c r="BG22" s="44">
        <f t="shared" si="27"/>
        <v>0</v>
      </c>
      <c r="BH22" s="44">
        <f t="shared" si="28"/>
        <v>0</v>
      </c>
      <c r="BI22" s="44">
        <f t="shared" si="29"/>
        <v>0</v>
      </c>
      <c r="BJ22" s="44">
        <f t="shared" si="30"/>
        <v>0</v>
      </c>
      <c r="BK22" s="44">
        <f t="shared" si="31"/>
        <v>0</v>
      </c>
      <c r="BL22" s="44">
        <f t="shared" si="32"/>
        <v>0</v>
      </c>
      <c r="BM22" s="44">
        <f t="shared" si="33"/>
        <v>0</v>
      </c>
      <c r="BN22" s="44">
        <f t="shared" si="34"/>
        <v>0</v>
      </c>
      <c r="BO22" s="44">
        <f t="shared" si="35"/>
        <v>0</v>
      </c>
      <c r="BP22" s="44">
        <f t="shared" si="36"/>
        <v>0</v>
      </c>
      <c r="BQ22" s="44">
        <f t="shared" si="37"/>
        <v>0</v>
      </c>
      <c r="BR22" s="44">
        <f t="shared" si="38"/>
        <v>0</v>
      </c>
      <c r="BS22" s="44">
        <f t="shared" si="39"/>
        <v>0</v>
      </c>
      <c r="BT22" s="44">
        <f t="shared" si="40"/>
        <v>10</v>
      </c>
      <c r="BU22" s="44">
        <f t="shared" si="41"/>
        <v>0</v>
      </c>
      <c r="BV22" s="46">
        <f t="shared" si="42"/>
        <v>180</v>
      </c>
      <c r="BW22" s="47">
        <v>254.15</v>
      </c>
      <c r="BX22" s="47">
        <f t="shared" si="43"/>
        <v>164.15</v>
      </c>
      <c r="BY22" s="46">
        <f t="shared" si="44"/>
        <v>0</v>
      </c>
      <c r="BZ22" s="48">
        <f t="shared" si="45"/>
        <v>180</v>
      </c>
      <c r="CA22" s="44" t="s">
        <v>129</v>
      </c>
    </row>
    <row r="23" spans="1:79" ht="12.75">
      <c r="A23" s="13" t="s">
        <v>125</v>
      </c>
      <c r="B23" s="11">
        <v>106</v>
      </c>
      <c r="C23" s="12" t="s">
        <v>45</v>
      </c>
      <c r="D23" s="12" t="s">
        <v>28</v>
      </c>
      <c r="E23" s="12">
        <v>1983</v>
      </c>
      <c r="F23" s="12" t="s">
        <v>16</v>
      </c>
      <c r="G23" s="12" t="s">
        <v>46</v>
      </c>
      <c r="H23" s="12" t="s">
        <v>47</v>
      </c>
      <c r="I23" s="12">
        <v>1983</v>
      </c>
      <c r="J23" s="12" t="s">
        <v>16</v>
      </c>
      <c r="K23" s="12" t="str">
        <f aca="true" t="shared" si="46" ref="K23:K44">F23&amp;J23</f>
        <v>MM</v>
      </c>
      <c r="L23" s="12">
        <f aca="true" t="shared" si="47" ref="L23:L44">2006-E23+2006-I23</f>
        <v>46</v>
      </c>
      <c r="M23" s="13" t="str">
        <f aca="true" t="shared" si="48" ref="M23:M44">IF(L23&lt;38,"študenti",IF(L23&lt;80,"80-","80+"))</f>
        <v>80-</v>
      </c>
      <c r="N23" s="14" t="s">
        <v>19</v>
      </c>
      <c r="O23" s="14" t="s">
        <v>19</v>
      </c>
      <c r="P23" s="14"/>
      <c r="Q23" s="14"/>
      <c r="R23" s="14"/>
      <c r="S23" s="14" t="s">
        <v>19</v>
      </c>
      <c r="T23" s="14" t="s">
        <v>19</v>
      </c>
      <c r="U23" s="14" t="s">
        <v>19</v>
      </c>
      <c r="V23" s="14"/>
      <c r="W23" s="14"/>
      <c r="X23" s="14" t="s">
        <v>19</v>
      </c>
      <c r="Y23" s="14" t="s">
        <v>19</v>
      </c>
      <c r="Z23" s="14"/>
      <c r="AA23" s="14" t="s">
        <v>19</v>
      </c>
      <c r="AB23" s="14" t="s">
        <v>19</v>
      </c>
      <c r="AC23" s="14" t="s">
        <v>19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3">
        <f t="shared" si="12"/>
        <v>40</v>
      </c>
      <c r="AS23" s="13">
        <f t="shared" si="13"/>
        <v>20</v>
      </c>
      <c r="AT23" s="13">
        <f t="shared" si="14"/>
        <v>0</v>
      </c>
      <c r="AU23" s="13">
        <f t="shared" si="15"/>
        <v>0</v>
      </c>
      <c r="AV23" s="13">
        <f t="shared" si="16"/>
        <v>0</v>
      </c>
      <c r="AW23" s="13">
        <f t="shared" si="17"/>
        <v>60</v>
      </c>
      <c r="AX23" s="13">
        <f t="shared" si="18"/>
        <v>30</v>
      </c>
      <c r="AY23" s="13">
        <f t="shared" si="19"/>
        <v>20</v>
      </c>
      <c r="AZ23" s="13">
        <f t="shared" si="20"/>
        <v>0</v>
      </c>
      <c r="BA23" s="13">
        <f t="shared" si="21"/>
        <v>0</v>
      </c>
      <c r="BB23" s="13">
        <f t="shared" si="22"/>
        <v>40</v>
      </c>
      <c r="BC23" s="13">
        <f t="shared" si="23"/>
        <v>60</v>
      </c>
      <c r="BD23" s="13">
        <f t="shared" si="24"/>
        <v>0</v>
      </c>
      <c r="BE23" s="13">
        <f t="shared" si="25"/>
        <v>80</v>
      </c>
      <c r="BF23" s="13">
        <f t="shared" si="26"/>
        <v>40</v>
      </c>
      <c r="BG23" s="13">
        <f t="shared" si="27"/>
        <v>20</v>
      </c>
      <c r="BH23" s="13">
        <f t="shared" si="28"/>
        <v>0</v>
      </c>
      <c r="BI23" s="13">
        <f t="shared" si="29"/>
        <v>0</v>
      </c>
      <c r="BJ23" s="13">
        <f t="shared" si="30"/>
        <v>0</v>
      </c>
      <c r="BK23" s="13">
        <f t="shared" si="31"/>
        <v>0</v>
      </c>
      <c r="BL23" s="13">
        <f t="shared" si="32"/>
        <v>0</v>
      </c>
      <c r="BM23" s="13">
        <f t="shared" si="33"/>
        <v>0</v>
      </c>
      <c r="BN23" s="13">
        <f t="shared" si="34"/>
        <v>0</v>
      </c>
      <c r="BO23" s="13">
        <f t="shared" si="35"/>
        <v>0</v>
      </c>
      <c r="BP23" s="13">
        <f t="shared" si="36"/>
        <v>0</v>
      </c>
      <c r="BQ23" s="13">
        <f t="shared" si="37"/>
        <v>0</v>
      </c>
      <c r="BR23" s="13">
        <f t="shared" si="38"/>
        <v>0</v>
      </c>
      <c r="BS23" s="13">
        <f t="shared" si="39"/>
        <v>0</v>
      </c>
      <c r="BT23" s="13">
        <f t="shared" si="40"/>
        <v>0</v>
      </c>
      <c r="BU23" s="13">
        <f t="shared" si="41"/>
        <v>0</v>
      </c>
      <c r="BV23" s="15">
        <f t="shared" si="42"/>
        <v>410</v>
      </c>
      <c r="BW23" s="16">
        <v>265.45</v>
      </c>
      <c r="BX23" s="16">
        <f t="shared" si="43"/>
        <v>175.45</v>
      </c>
      <c r="BY23" s="15">
        <f t="shared" si="44"/>
        <v>0</v>
      </c>
      <c r="BZ23" s="17">
        <f t="shared" si="45"/>
        <v>410</v>
      </c>
      <c r="CA23" s="13" t="s">
        <v>125</v>
      </c>
    </row>
    <row r="24" spans="1:79" ht="12.75">
      <c r="A24" s="13" t="s">
        <v>126</v>
      </c>
      <c r="B24" s="11">
        <v>113</v>
      </c>
      <c r="C24" s="12" t="s">
        <v>48</v>
      </c>
      <c r="D24" s="12" t="s">
        <v>21</v>
      </c>
      <c r="E24" s="12">
        <v>1979</v>
      </c>
      <c r="F24" s="12" t="s">
        <v>16</v>
      </c>
      <c r="G24" s="12" t="s">
        <v>49</v>
      </c>
      <c r="H24" s="12" t="s">
        <v>18</v>
      </c>
      <c r="I24" s="12">
        <v>1991</v>
      </c>
      <c r="J24" s="12" t="s">
        <v>16</v>
      </c>
      <c r="K24" s="12" t="str">
        <f t="shared" si="46"/>
        <v>MM</v>
      </c>
      <c r="L24" s="12">
        <f t="shared" si="47"/>
        <v>42</v>
      </c>
      <c r="M24" s="13" t="str">
        <f t="shared" si="48"/>
        <v>80-</v>
      </c>
      <c r="N24" s="14" t="s">
        <v>19</v>
      </c>
      <c r="O24" s="14" t="s">
        <v>19</v>
      </c>
      <c r="P24" s="14"/>
      <c r="Q24" s="14"/>
      <c r="R24" s="14"/>
      <c r="S24" s="14" t="s">
        <v>19</v>
      </c>
      <c r="T24" s="14" t="s">
        <v>19</v>
      </c>
      <c r="U24" s="14" t="s">
        <v>19</v>
      </c>
      <c r="V24" s="14"/>
      <c r="W24" s="14"/>
      <c r="X24" s="14" t="s">
        <v>19</v>
      </c>
      <c r="Y24" s="14"/>
      <c r="Z24" s="14"/>
      <c r="AA24" s="14" t="s">
        <v>19</v>
      </c>
      <c r="AB24" s="14" t="s">
        <v>19</v>
      </c>
      <c r="AC24" s="14" t="s">
        <v>19</v>
      </c>
      <c r="AD24" s="14" t="s">
        <v>19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3">
        <f t="shared" si="12"/>
        <v>40</v>
      </c>
      <c r="AS24" s="13">
        <f t="shared" si="13"/>
        <v>20</v>
      </c>
      <c r="AT24" s="13">
        <f t="shared" si="14"/>
        <v>0</v>
      </c>
      <c r="AU24" s="13">
        <f t="shared" si="15"/>
        <v>0</v>
      </c>
      <c r="AV24" s="13">
        <f t="shared" si="16"/>
        <v>0</v>
      </c>
      <c r="AW24" s="13">
        <f t="shared" si="17"/>
        <v>60</v>
      </c>
      <c r="AX24" s="13">
        <f t="shared" si="18"/>
        <v>30</v>
      </c>
      <c r="AY24" s="13">
        <f t="shared" si="19"/>
        <v>20</v>
      </c>
      <c r="AZ24" s="13">
        <f t="shared" si="20"/>
        <v>0</v>
      </c>
      <c r="BA24" s="13">
        <f t="shared" si="21"/>
        <v>0</v>
      </c>
      <c r="BB24" s="13">
        <f t="shared" si="22"/>
        <v>40</v>
      </c>
      <c r="BC24" s="13">
        <f t="shared" si="23"/>
        <v>0</v>
      </c>
      <c r="BD24" s="13">
        <f t="shared" si="24"/>
        <v>0</v>
      </c>
      <c r="BE24" s="13">
        <f t="shared" si="25"/>
        <v>80</v>
      </c>
      <c r="BF24" s="13">
        <f t="shared" si="26"/>
        <v>40</v>
      </c>
      <c r="BG24" s="13">
        <f t="shared" si="27"/>
        <v>20</v>
      </c>
      <c r="BH24" s="13">
        <f t="shared" si="28"/>
        <v>20</v>
      </c>
      <c r="BI24" s="13">
        <f t="shared" si="29"/>
        <v>0</v>
      </c>
      <c r="BJ24" s="13">
        <f t="shared" si="30"/>
        <v>0</v>
      </c>
      <c r="BK24" s="13">
        <f t="shared" si="31"/>
        <v>0</v>
      </c>
      <c r="BL24" s="13">
        <f t="shared" si="32"/>
        <v>0</v>
      </c>
      <c r="BM24" s="13">
        <f t="shared" si="33"/>
        <v>0</v>
      </c>
      <c r="BN24" s="13">
        <f t="shared" si="34"/>
        <v>0</v>
      </c>
      <c r="BO24" s="13">
        <f t="shared" si="35"/>
        <v>0</v>
      </c>
      <c r="BP24" s="13">
        <f t="shared" si="36"/>
        <v>0</v>
      </c>
      <c r="BQ24" s="13">
        <f t="shared" si="37"/>
        <v>0</v>
      </c>
      <c r="BR24" s="13">
        <f t="shared" si="38"/>
        <v>0</v>
      </c>
      <c r="BS24" s="13">
        <f t="shared" si="39"/>
        <v>0</v>
      </c>
      <c r="BT24" s="13">
        <f t="shared" si="40"/>
        <v>0</v>
      </c>
      <c r="BU24" s="13">
        <f t="shared" si="41"/>
        <v>0</v>
      </c>
      <c r="BV24" s="15">
        <f t="shared" si="42"/>
        <v>370</v>
      </c>
      <c r="BW24" s="16">
        <v>271.22</v>
      </c>
      <c r="BX24" s="16">
        <f t="shared" si="43"/>
        <v>181.22000000000003</v>
      </c>
      <c r="BY24" s="15">
        <f t="shared" si="44"/>
        <v>4</v>
      </c>
      <c r="BZ24" s="17">
        <f t="shared" si="45"/>
        <v>366</v>
      </c>
      <c r="CA24" s="13" t="s">
        <v>126</v>
      </c>
    </row>
    <row r="25" spans="1:79" ht="12.75">
      <c r="A25" s="13" t="s">
        <v>127</v>
      </c>
      <c r="B25" s="11">
        <v>124</v>
      </c>
      <c r="C25" s="12" t="s">
        <v>50</v>
      </c>
      <c r="D25" s="12" t="s">
        <v>51</v>
      </c>
      <c r="E25" s="12">
        <v>1966</v>
      </c>
      <c r="F25" s="12" t="s">
        <v>16</v>
      </c>
      <c r="G25" s="12" t="s">
        <v>52</v>
      </c>
      <c r="H25" s="12" t="s">
        <v>28</v>
      </c>
      <c r="I25" s="12">
        <v>1967</v>
      </c>
      <c r="J25" s="12" t="s">
        <v>16</v>
      </c>
      <c r="K25" s="12" t="str">
        <f t="shared" si="46"/>
        <v>MM</v>
      </c>
      <c r="L25" s="12">
        <f t="shared" si="47"/>
        <v>79</v>
      </c>
      <c r="M25" s="13" t="str">
        <f t="shared" si="48"/>
        <v>80-</v>
      </c>
      <c r="N25" s="14"/>
      <c r="O25" s="14"/>
      <c r="P25" s="14"/>
      <c r="Q25" s="14"/>
      <c r="R25" s="14"/>
      <c r="S25" s="14" t="s">
        <v>19</v>
      </c>
      <c r="T25" s="14" t="s">
        <v>19</v>
      </c>
      <c r="U25" s="14" t="s">
        <v>19</v>
      </c>
      <c r="V25" s="14" t="s">
        <v>19</v>
      </c>
      <c r="W25" s="14"/>
      <c r="X25" s="14" t="s">
        <v>19</v>
      </c>
      <c r="Y25" s="14"/>
      <c r="Z25" s="14"/>
      <c r="AA25" s="14" t="s">
        <v>19</v>
      </c>
      <c r="AB25" s="14" t="s">
        <v>19</v>
      </c>
      <c r="AC25" s="14" t="s">
        <v>19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 t="s">
        <v>19</v>
      </c>
      <c r="AP25" s="14"/>
      <c r="AQ25" s="14"/>
      <c r="AR25" s="13">
        <f t="shared" si="12"/>
        <v>0</v>
      </c>
      <c r="AS25" s="13">
        <f t="shared" si="13"/>
        <v>0</v>
      </c>
      <c r="AT25" s="13">
        <f t="shared" si="14"/>
        <v>0</v>
      </c>
      <c r="AU25" s="13">
        <f t="shared" si="15"/>
        <v>0</v>
      </c>
      <c r="AV25" s="13">
        <f t="shared" si="16"/>
        <v>0</v>
      </c>
      <c r="AW25" s="13">
        <f t="shared" si="17"/>
        <v>60</v>
      </c>
      <c r="AX25" s="13">
        <f t="shared" si="18"/>
        <v>30</v>
      </c>
      <c r="AY25" s="13">
        <f t="shared" si="19"/>
        <v>20</v>
      </c>
      <c r="AZ25" s="13">
        <f t="shared" si="20"/>
        <v>20</v>
      </c>
      <c r="BA25" s="13">
        <f t="shared" si="21"/>
        <v>0</v>
      </c>
      <c r="BB25" s="13">
        <f t="shared" si="22"/>
        <v>40</v>
      </c>
      <c r="BC25" s="13">
        <f t="shared" si="23"/>
        <v>0</v>
      </c>
      <c r="BD25" s="13">
        <f t="shared" si="24"/>
        <v>0</v>
      </c>
      <c r="BE25" s="13">
        <f t="shared" si="25"/>
        <v>80</v>
      </c>
      <c r="BF25" s="13">
        <f t="shared" si="26"/>
        <v>40</v>
      </c>
      <c r="BG25" s="13">
        <f t="shared" si="27"/>
        <v>20</v>
      </c>
      <c r="BH25" s="13">
        <f t="shared" si="28"/>
        <v>0</v>
      </c>
      <c r="BI25" s="13">
        <f t="shared" si="29"/>
        <v>0</v>
      </c>
      <c r="BJ25" s="13">
        <f t="shared" si="30"/>
        <v>0</v>
      </c>
      <c r="BK25" s="13">
        <f t="shared" si="31"/>
        <v>0</v>
      </c>
      <c r="BL25" s="13">
        <f t="shared" si="32"/>
        <v>0</v>
      </c>
      <c r="BM25" s="13">
        <f t="shared" si="33"/>
        <v>0</v>
      </c>
      <c r="BN25" s="13">
        <f t="shared" si="34"/>
        <v>0</v>
      </c>
      <c r="BO25" s="13">
        <f t="shared" si="35"/>
        <v>0</v>
      </c>
      <c r="BP25" s="13">
        <f t="shared" si="36"/>
        <v>0</v>
      </c>
      <c r="BQ25" s="13">
        <f t="shared" si="37"/>
        <v>0</v>
      </c>
      <c r="BR25" s="13">
        <f t="shared" si="38"/>
        <v>0</v>
      </c>
      <c r="BS25" s="13">
        <f t="shared" si="39"/>
        <v>30</v>
      </c>
      <c r="BT25" s="13">
        <f t="shared" si="40"/>
        <v>0</v>
      </c>
      <c r="BU25" s="13">
        <f t="shared" si="41"/>
        <v>0</v>
      </c>
      <c r="BV25" s="15">
        <f t="shared" si="42"/>
        <v>340</v>
      </c>
      <c r="BW25" s="16">
        <v>281.39</v>
      </c>
      <c r="BX25" s="16">
        <f t="shared" si="43"/>
        <v>191.39</v>
      </c>
      <c r="BY25" s="15">
        <f t="shared" si="44"/>
        <v>24</v>
      </c>
      <c r="BZ25" s="17">
        <f t="shared" si="45"/>
        <v>316</v>
      </c>
      <c r="CA25" s="13" t="s">
        <v>127</v>
      </c>
    </row>
    <row r="26" spans="1:79" ht="12.75">
      <c r="A26" s="13" t="s">
        <v>128</v>
      </c>
      <c r="B26" s="11">
        <v>122</v>
      </c>
      <c r="C26" s="12" t="s">
        <v>53</v>
      </c>
      <c r="D26" s="12" t="s">
        <v>21</v>
      </c>
      <c r="E26" s="12">
        <v>1983</v>
      </c>
      <c r="F26" s="12" t="s">
        <v>16</v>
      </c>
      <c r="G26" s="12" t="s">
        <v>54</v>
      </c>
      <c r="H26" s="12" t="s">
        <v>28</v>
      </c>
      <c r="I26" s="12">
        <v>1983</v>
      </c>
      <c r="J26" s="12" t="s">
        <v>16</v>
      </c>
      <c r="K26" s="12" t="str">
        <f t="shared" si="46"/>
        <v>MM</v>
      </c>
      <c r="L26" s="12">
        <f t="shared" si="47"/>
        <v>46</v>
      </c>
      <c r="M26" s="13" t="str">
        <f t="shared" si="48"/>
        <v>80-</v>
      </c>
      <c r="N26" s="14"/>
      <c r="O26" s="14"/>
      <c r="P26" s="14"/>
      <c r="Q26" s="14"/>
      <c r="R26" s="14" t="s">
        <v>19</v>
      </c>
      <c r="S26" s="14" t="s">
        <v>19</v>
      </c>
      <c r="T26" s="14"/>
      <c r="U26" s="14" t="s">
        <v>19</v>
      </c>
      <c r="V26" s="14" t="s">
        <v>19</v>
      </c>
      <c r="W26" s="14"/>
      <c r="X26" s="14" t="s">
        <v>19</v>
      </c>
      <c r="Y26" s="14"/>
      <c r="Z26" s="14"/>
      <c r="AA26" s="14" t="s">
        <v>19</v>
      </c>
      <c r="AB26" s="14" t="s">
        <v>19</v>
      </c>
      <c r="AC26" s="14" t="s">
        <v>19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3">
        <f t="shared" si="12"/>
        <v>0</v>
      </c>
      <c r="AS26" s="13">
        <f t="shared" si="13"/>
        <v>0</v>
      </c>
      <c r="AT26" s="13">
        <f t="shared" si="14"/>
        <v>0</v>
      </c>
      <c r="AU26" s="13">
        <f t="shared" si="15"/>
        <v>0</v>
      </c>
      <c r="AV26" s="13">
        <f t="shared" si="16"/>
        <v>20</v>
      </c>
      <c r="AW26" s="13">
        <f t="shared" si="17"/>
        <v>60</v>
      </c>
      <c r="AX26" s="13">
        <f t="shared" si="18"/>
        <v>0</v>
      </c>
      <c r="AY26" s="13">
        <f t="shared" si="19"/>
        <v>20</v>
      </c>
      <c r="AZ26" s="13">
        <f t="shared" si="20"/>
        <v>20</v>
      </c>
      <c r="BA26" s="13">
        <f t="shared" si="21"/>
        <v>0</v>
      </c>
      <c r="BB26" s="13">
        <f t="shared" si="22"/>
        <v>40</v>
      </c>
      <c r="BC26" s="13">
        <f t="shared" si="23"/>
        <v>0</v>
      </c>
      <c r="BD26" s="13">
        <f t="shared" si="24"/>
        <v>0</v>
      </c>
      <c r="BE26" s="13">
        <f t="shared" si="25"/>
        <v>80</v>
      </c>
      <c r="BF26" s="13">
        <f t="shared" si="26"/>
        <v>40</v>
      </c>
      <c r="BG26" s="13">
        <f t="shared" si="27"/>
        <v>20</v>
      </c>
      <c r="BH26" s="13">
        <f t="shared" si="28"/>
        <v>0</v>
      </c>
      <c r="BI26" s="13">
        <f t="shared" si="29"/>
        <v>0</v>
      </c>
      <c r="BJ26" s="13">
        <f t="shared" si="30"/>
        <v>0</v>
      </c>
      <c r="BK26" s="13">
        <f t="shared" si="31"/>
        <v>0</v>
      </c>
      <c r="BL26" s="13">
        <f t="shared" si="32"/>
        <v>0</v>
      </c>
      <c r="BM26" s="13">
        <f t="shared" si="33"/>
        <v>0</v>
      </c>
      <c r="BN26" s="13">
        <f t="shared" si="34"/>
        <v>0</v>
      </c>
      <c r="BO26" s="13">
        <f t="shared" si="35"/>
        <v>0</v>
      </c>
      <c r="BP26" s="13">
        <f t="shared" si="36"/>
        <v>0</v>
      </c>
      <c r="BQ26" s="13">
        <f t="shared" si="37"/>
        <v>0</v>
      </c>
      <c r="BR26" s="13">
        <f t="shared" si="38"/>
        <v>0</v>
      </c>
      <c r="BS26" s="13">
        <f t="shared" si="39"/>
        <v>0</v>
      </c>
      <c r="BT26" s="13">
        <f t="shared" si="40"/>
        <v>0</v>
      </c>
      <c r="BU26" s="13">
        <f t="shared" si="41"/>
        <v>0</v>
      </c>
      <c r="BV26" s="15">
        <f t="shared" si="42"/>
        <v>300</v>
      </c>
      <c r="BW26" s="16">
        <v>250.21</v>
      </c>
      <c r="BX26" s="16">
        <f t="shared" si="43"/>
        <v>160.21</v>
      </c>
      <c r="BY26" s="15">
        <f t="shared" si="44"/>
        <v>0</v>
      </c>
      <c r="BZ26" s="17">
        <f t="shared" si="45"/>
        <v>300</v>
      </c>
      <c r="CA26" s="13" t="s">
        <v>128</v>
      </c>
    </row>
    <row r="27" spans="1:79" ht="12.75">
      <c r="A27" s="13" t="s">
        <v>130</v>
      </c>
      <c r="B27" s="11">
        <f>B26+1</f>
        <v>123</v>
      </c>
      <c r="C27" s="12" t="s">
        <v>55</v>
      </c>
      <c r="D27" s="12" t="s">
        <v>42</v>
      </c>
      <c r="E27" s="12">
        <v>1970</v>
      </c>
      <c r="F27" s="12" t="s">
        <v>16</v>
      </c>
      <c r="G27" s="12" t="s">
        <v>56</v>
      </c>
      <c r="H27" s="12" t="s">
        <v>57</v>
      </c>
      <c r="I27" s="12">
        <v>1977</v>
      </c>
      <c r="J27" s="12" t="s">
        <v>16</v>
      </c>
      <c r="K27" s="12" t="str">
        <f t="shared" si="46"/>
        <v>MM</v>
      </c>
      <c r="L27" s="12">
        <f t="shared" si="47"/>
        <v>65</v>
      </c>
      <c r="M27" s="13" t="str">
        <f t="shared" si="48"/>
        <v>80-</v>
      </c>
      <c r="N27" s="14" t="s">
        <v>19</v>
      </c>
      <c r="O27" s="14" t="s">
        <v>19</v>
      </c>
      <c r="P27" s="14" t="s">
        <v>19</v>
      </c>
      <c r="Q27" s="14"/>
      <c r="R27" s="14"/>
      <c r="S27" s="14" t="s">
        <v>19</v>
      </c>
      <c r="T27" s="14" t="s">
        <v>19</v>
      </c>
      <c r="U27" s="14" t="s">
        <v>19</v>
      </c>
      <c r="V27" s="14" t="s">
        <v>19</v>
      </c>
      <c r="W27" s="14"/>
      <c r="X27" s="14" t="s">
        <v>19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 t="s">
        <v>19</v>
      </c>
      <c r="AQ27" s="14"/>
      <c r="AR27" s="13">
        <f t="shared" si="12"/>
        <v>40</v>
      </c>
      <c r="AS27" s="13">
        <f t="shared" si="13"/>
        <v>20</v>
      </c>
      <c r="AT27" s="13">
        <f t="shared" si="14"/>
        <v>40</v>
      </c>
      <c r="AU27" s="13">
        <f t="shared" si="15"/>
        <v>0</v>
      </c>
      <c r="AV27" s="13">
        <f t="shared" si="16"/>
        <v>0</v>
      </c>
      <c r="AW27" s="13">
        <f t="shared" si="17"/>
        <v>60</v>
      </c>
      <c r="AX27" s="13">
        <f t="shared" si="18"/>
        <v>30</v>
      </c>
      <c r="AY27" s="13">
        <f t="shared" si="19"/>
        <v>20</v>
      </c>
      <c r="AZ27" s="13">
        <f t="shared" si="20"/>
        <v>20</v>
      </c>
      <c r="BA27" s="13">
        <f t="shared" si="21"/>
        <v>0</v>
      </c>
      <c r="BB27" s="13">
        <f t="shared" si="22"/>
        <v>40</v>
      </c>
      <c r="BC27" s="13">
        <f t="shared" si="23"/>
        <v>0</v>
      </c>
      <c r="BD27" s="13">
        <f t="shared" si="24"/>
        <v>0</v>
      </c>
      <c r="BE27" s="13">
        <f t="shared" si="25"/>
        <v>0</v>
      </c>
      <c r="BF27" s="13">
        <f t="shared" si="26"/>
        <v>0</v>
      </c>
      <c r="BG27" s="13">
        <f t="shared" si="27"/>
        <v>0</v>
      </c>
      <c r="BH27" s="13">
        <f t="shared" si="28"/>
        <v>0</v>
      </c>
      <c r="BI27" s="13">
        <f t="shared" si="29"/>
        <v>0</v>
      </c>
      <c r="BJ27" s="13">
        <f t="shared" si="30"/>
        <v>0</v>
      </c>
      <c r="BK27" s="13">
        <f t="shared" si="31"/>
        <v>0</v>
      </c>
      <c r="BL27" s="13">
        <f t="shared" si="32"/>
        <v>0</v>
      </c>
      <c r="BM27" s="13">
        <f t="shared" si="33"/>
        <v>0</v>
      </c>
      <c r="BN27" s="13">
        <f t="shared" si="34"/>
        <v>0</v>
      </c>
      <c r="BO27" s="13">
        <f t="shared" si="35"/>
        <v>0</v>
      </c>
      <c r="BP27" s="13">
        <f t="shared" si="36"/>
        <v>0</v>
      </c>
      <c r="BQ27" s="13">
        <f t="shared" si="37"/>
        <v>0</v>
      </c>
      <c r="BR27" s="13">
        <f t="shared" si="38"/>
        <v>0</v>
      </c>
      <c r="BS27" s="13">
        <f t="shared" si="39"/>
        <v>0</v>
      </c>
      <c r="BT27" s="13">
        <f t="shared" si="40"/>
        <v>10</v>
      </c>
      <c r="BU27" s="13">
        <f t="shared" si="41"/>
        <v>0</v>
      </c>
      <c r="BV27" s="15">
        <f t="shared" si="42"/>
        <v>280</v>
      </c>
      <c r="BW27" s="16">
        <v>273.09</v>
      </c>
      <c r="BX27" s="16">
        <f t="shared" si="43"/>
        <v>183.08999999999997</v>
      </c>
      <c r="BY27" s="15">
        <f t="shared" si="44"/>
        <v>8</v>
      </c>
      <c r="BZ27" s="17">
        <f t="shared" si="45"/>
        <v>272</v>
      </c>
      <c r="CA27" s="13" t="s">
        <v>130</v>
      </c>
    </row>
    <row r="28" spans="1:79" ht="12.75">
      <c r="A28" s="13" t="s">
        <v>131</v>
      </c>
      <c r="B28" s="11">
        <v>120</v>
      </c>
      <c r="C28" s="12" t="s">
        <v>58</v>
      </c>
      <c r="D28" s="12" t="s">
        <v>59</v>
      </c>
      <c r="E28" s="12">
        <v>1975</v>
      </c>
      <c r="F28" s="12" t="s">
        <v>16</v>
      </c>
      <c r="G28" s="12" t="s">
        <v>60</v>
      </c>
      <c r="H28" s="12" t="s">
        <v>61</v>
      </c>
      <c r="I28" s="12">
        <v>1981</v>
      </c>
      <c r="J28" s="12" t="s">
        <v>16</v>
      </c>
      <c r="K28" s="12" t="str">
        <f t="shared" si="46"/>
        <v>MM</v>
      </c>
      <c r="L28" s="12">
        <f t="shared" si="47"/>
        <v>56</v>
      </c>
      <c r="M28" s="13" t="str">
        <f t="shared" si="48"/>
        <v>80-</v>
      </c>
      <c r="N28" s="14"/>
      <c r="O28" s="14"/>
      <c r="P28" s="14"/>
      <c r="Q28" s="14"/>
      <c r="R28" s="14"/>
      <c r="S28" s="14" t="s">
        <v>19</v>
      </c>
      <c r="T28" s="14" t="s">
        <v>19</v>
      </c>
      <c r="U28" s="14" t="s">
        <v>19</v>
      </c>
      <c r="V28" s="14"/>
      <c r="W28" s="14"/>
      <c r="X28" s="14" t="s">
        <v>19</v>
      </c>
      <c r="Y28" s="14"/>
      <c r="Z28" s="14"/>
      <c r="AA28" s="14" t="s">
        <v>19</v>
      </c>
      <c r="AB28" s="14" t="s">
        <v>19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3">
        <f t="shared" si="12"/>
        <v>0</v>
      </c>
      <c r="AS28" s="13">
        <f t="shared" si="13"/>
        <v>0</v>
      </c>
      <c r="AT28" s="13">
        <f t="shared" si="14"/>
        <v>0</v>
      </c>
      <c r="AU28" s="13">
        <f t="shared" si="15"/>
        <v>0</v>
      </c>
      <c r="AV28" s="13">
        <f t="shared" si="16"/>
        <v>0</v>
      </c>
      <c r="AW28" s="13">
        <f t="shared" si="17"/>
        <v>60</v>
      </c>
      <c r="AX28" s="13">
        <f t="shared" si="18"/>
        <v>30</v>
      </c>
      <c r="AY28" s="13">
        <f t="shared" si="19"/>
        <v>20</v>
      </c>
      <c r="AZ28" s="13">
        <f t="shared" si="20"/>
        <v>0</v>
      </c>
      <c r="BA28" s="13">
        <f t="shared" si="21"/>
        <v>0</v>
      </c>
      <c r="BB28" s="13">
        <f t="shared" si="22"/>
        <v>40</v>
      </c>
      <c r="BC28" s="13">
        <f t="shared" si="23"/>
        <v>0</v>
      </c>
      <c r="BD28" s="13">
        <f t="shared" si="24"/>
        <v>0</v>
      </c>
      <c r="BE28" s="13">
        <f t="shared" si="25"/>
        <v>80</v>
      </c>
      <c r="BF28" s="13">
        <f t="shared" si="26"/>
        <v>40</v>
      </c>
      <c r="BG28" s="13">
        <f t="shared" si="27"/>
        <v>0</v>
      </c>
      <c r="BH28" s="13">
        <f t="shared" si="28"/>
        <v>0</v>
      </c>
      <c r="BI28" s="13">
        <f t="shared" si="29"/>
        <v>0</v>
      </c>
      <c r="BJ28" s="13">
        <f t="shared" si="30"/>
        <v>0</v>
      </c>
      <c r="BK28" s="13">
        <f t="shared" si="31"/>
        <v>0</v>
      </c>
      <c r="BL28" s="13">
        <f t="shared" si="32"/>
        <v>0</v>
      </c>
      <c r="BM28" s="13">
        <f t="shared" si="33"/>
        <v>0</v>
      </c>
      <c r="BN28" s="13">
        <f t="shared" si="34"/>
        <v>0</v>
      </c>
      <c r="BO28" s="13">
        <f t="shared" si="35"/>
        <v>0</v>
      </c>
      <c r="BP28" s="13">
        <f t="shared" si="36"/>
        <v>0</v>
      </c>
      <c r="BQ28" s="13">
        <f t="shared" si="37"/>
        <v>0</v>
      </c>
      <c r="BR28" s="13">
        <f t="shared" si="38"/>
        <v>0</v>
      </c>
      <c r="BS28" s="13">
        <f t="shared" si="39"/>
        <v>0</v>
      </c>
      <c r="BT28" s="13">
        <f t="shared" si="40"/>
        <v>0</v>
      </c>
      <c r="BU28" s="13">
        <f t="shared" si="41"/>
        <v>0</v>
      </c>
      <c r="BV28" s="15">
        <f t="shared" si="42"/>
        <v>270</v>
      </c>
      <c r="BW28" s="16">
        <v>295.3</v>
      </c>
      <c r="BX28" s="16">
        <f t="shared" si="43"/>
        <v>205.3</v>
      </c>
      <c r="BY28" s="15">
        <f t="shared" si="44"/>
        <v>52</v>
      </c>
      <c r="BZ28" s="17">
        <f t="shared" si="45"/>
        <v>218</v>
      </c>
      <c r="CA28" s="13" t="s">
        <v>131</v>
      </c>
    </row>
    <row r="29" spans="1:79" ht="12.75">
      <c r="A29" s="13" t="s">
        <v>132</v>
      </c>
      <c r="B29" s="50">
        <v>45</v>
      </c>
      <c r="C29" s="51" t="s">
        <v>62</v>
      </c>
      <c r="D29" s="51" t="s">
        <v>63</v>
      </c>
      <c r="E29" s="51">
        <v>1964</v>
      </c>
      <c r="F29" s="51" t="s">
        <v>16</v>
      </c>
      <c r="G29" s="51" t="s">
        <v>62</v>
      </c>
      <c r="H29" s="51" t="s">
        <v>64</v>
      </c>
      <c r="I29" s="51">
        <v>1991</v>
      </c>
      <c r="J29" s="51" t="s">
        <v>16</v>
      </c>
      <c r="K29" s="12" t="str">
        <f t="shared" si="46"/>
        <v>MM</v>
      </c>
      <c r="L29" s="12">
        <f t="shared" si="47"/>
        <v>57</v>
      </c>
      <c r="M29" s="13" t="str">
        <f t="shared" si="48"/>
        <v>80-</v>
      </c>
      <c r="N29" s="14"/>
      <c r="O29" s="14"/>
      <c r="P29" s="14"/>
      <c r="Q29" s="14"/>
      <c r="R29" s="14"/>
      <c r="S29" s="14"/>
      <c r="T29" s="14"/>
      <c r="U29" s="14"/>
      <c r="V29" s="14" t="s">
        <v>19</v>
      </c>
      <c r="W29" s="14"/>
      <c r="X29" s="14" t="s">
        <v>19</v>
      </c>
      <c r="Y29" s="14" t="s">
        <v>19</v>
      </c>
      <c r="Z29" s="14"/>
      <c r="AA29" s="14"/>
      <c r="AB29" s="14"/>
      <c r="AC29" s="14" t="s">
        <v>19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3">
        <f t="shared" si="12"/>
        <v>0</v>
      </c>
      <c r="AS29" s="13">
        <f t="shared" si="13"/>
        <v>0</v>
      </c>
      <c r="AT29" s="13">
        <f t="shared" si="14"/>
        <v>0</v>
      </c>
      <c r="AU29" s="13">
        <f t="shared" si="15"/>
        <v>0</v>
      </c>
      <c r="AV29" s="13">
        <f t="shared" si="16"/>
        <v>0</v>
      </c>
      <c r="AW29" s="13">
        <f t="shared" si="17"/>
        <v>0</v>
      </c>
      <c r="AX29" s="13">
        <f t="shared" si="18"/>
        <v>0</v>
      </c>
      <c r="AY29" s="13">
        <f t="shared" si="19"/>
        <v>0</v>
      </c>
      <c r="AZ29" s="13">
        <f t="shared" si="20"/>
        <v>20</v>
      </c>
      <c r="BA29" s="13">
        <f t="shared" si="21"/>
        <v>0</v>
      </c>
      <c r="BB29" s="13">
        <f t="shared" si="22"/>
        <v>40</v>
      </c>
      <c r="BC29" s="13">
        <f t="shared" si="23"/>
        <v>60</v>
      </c>
      <c r="BD29" s="13">
        <f t="shared" si="24"/>
        <v>0</v>
      </c>
      <c r="BE29" s="13">
        <f t="shared" si="25"/>
        <v>0</v>
      </c>
      <c r="BF29" s="13">
        <f t="shared" si="26"/>
        <v>0</v>
      </c>
      <c r="BG29" s="13">
        <f t="shared" si="27"/>
        <v>20</v>
      </c>
      <c r="BH29" s="13">
        <f t="shared" si="28"/>
        <v>0</v>
      </c>
      <c r="BI29" s="13">
        <f t="shared" si="29"/>
        <v>0</v>
      </c>
      <c r="BJ29" s="13">
        <f t="shared" si="30"/>
        <v>0</v>
      </c>
      <c r="BK29" s="13">
        <f t="shared" si="31"/>
        <v>0</v>
      </c>
      <c r="BL29" s="13">
        <f t="shared" si="32"/>
        <v>0</v>
      </c>
      <c r="BM29" s="13">
        <f t="shared" si="33"/>
        <v>0</v>
      </c>
      <c r="BN29" s="13">
        <f t="shared" si="34"/>
        <v>0</v>
      </c>
      <c r="BO29" s="13">
        <f t="shared" si="35"/>
        <v>0</v>
      </c>
      <c r="BP29" s="13">
        <f t="shared" si="36"/>
        <v>0</v>
      </c>
      <c r="BQ29" s="13">
        <f t="shared" si="37"/>
        <v>0</v>
      </c>
      <c r="BR29" s="13">
        <f t="shared" si="38"/>
        <v>0</v>
      </c>
      <c r="BS29" s="13">
        <f t="shared" si="39"/>
        <v>0</v>
      </c>
      <c r="BT29" s="13">
        <f t="shared" si="40"/>
        <v>0</v>
      </c>
      <c r="BU29" s="13">
        <f t="shared" si="41"/>
        <v>0</v>
      </c>
      <c r="BV29" s="15">
        <f t="shared" si="42"/>
        <v>140</v>
      </c>
      <c r="BW29" s="16">
        <v>254</v>
      </c>
      <c r="BX29" s="16">
        <f t="shared" si="43"/>
        <v>164</v>
      </c>
      <c r="BY29" s="15">
        <f t="shared" si="44"/>
        <v>0</v>
      </c>
      <c r="BZ29" s="17">
        <f t="shared" si="45"/>
        <v>140</v>
      </c>
      <c r="CA29" s="13" t="s">
        <v>132</v>
      </c>
    </row>
    <row r="30" spans="1:79" ht="12.75">
      <c r="A30" s="13" t="s">
        <v>133</v>
      </c>
      <c r="B30" s="11">
        <f>B29+1</f>
        <v>46</v>
      </c>
      <c r="C30" s="12" t="s">
        <v>65</v>
      </c>
      <c r="D30" s="12" t="s">
        <v>33</v>
      </c>
      <c r="E30" s="12">
        <v>1984</v>
      </c>
      <c r="F30" s="12" t="s">
        <v>16</v>
      </c>
      <c r="G30" s="12" t="s">
        <v>66</v>
      </c>
      <c r="H30" s="12" t="s">
        <v>28</v>
      </c>
      <c r="I30" s="12">
        <v>1983</v>
      </c>
      <c r="J30" s="12" t="s">
        <v>16</v>
      </c>
      <c r="K30" s="12" t="str">
        <f t="shared" si="46"/>
        <v>MM</v>
      </c>
      <c r="L30" s="12">
        <f t="shared" si="47"/>
        <v>45</v>
      </c>
      <c r="M30" s="13" t="str">
        <f t="shared" si="48"/>
        <v>80-</v>
      </c>
      <c r="N30" s="14"/>
      <c r="O30" s="14"/>
      <c r="P30" s="14"/>
      <c r="Q30" s="14" t="s">
        <v>19</v>
      </c>
      <c r="R30" s="14"/>
      <c r="S30" s="14"/>
      <c r="T30" s="14"/>
      <c r="U30" s="14"/>
      <c r="V30" s="14"/>
      <c r="W30" s="14"/>
      <c r="X30" s="14"/>
      <c r="Y30" s="14" t="s">
        <v>19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3">
        <f t="shared" si="12"/>
        <v>0</v>
      </c>
      <c r="AS30" s="13">
        <f t="shared" si="13"/>
        <v>0</v>
      </c>
      <c r="AT30" s="13">
        <f t="shared" si="14"/>
        <v>0</v>
      </c>
      <c r="AU30" s="13">
        <f t="shared" si="15"/>
        <v>30</v>
      </c>
      <c r="AV30" s="13">
        <f t="shared" si="16"/>
        <v>0</v>
      </c>
      <c r="AW30" s="13">
        <f t="shared" si="17"/>
        <v>0</v>
      </c>
      <c r="AX30" s="13">
        <f t="shared" si="18"/>
        <v>0</v>
      </c>
      <c r="AY30" s="13">
        <f t="shared" si="19"/>
        <v>0</v>
      </c>
      <c r="AZ30" s="13">
        <f t="shared" si="20"/>
        <v>0</v>
      </c>
      <c r="BA30" s="13">
        <f t="shared" si="21"/>
        <v>0</v>
      </c>
      <c r="BB30" s="13">
        <f t="shared" si="22"/>
        <v>0</v>
      </c>
      <c r="BC30" s="13">
        <f t="shared" si="23"/>
        <v>60</v>
      </c>
      <c r="BD30" s="13">
        <f t="shared" si="24"/>
        <v>0</v>
      </c>
      <c r="BE30" s="13">
        <f t="shared" si="25"/>
        <v>0</v>
      </c>
      <c r="BF30" s="13">
        <f t="shared" si="26"/>
        <v>0</v>
      </c>
      <c r="BG30" s="13">
        <f t="shared" si="27"/>
        <v>0</v>
      </c>
      <c r="BH30" s="13">
        <f t="shared" si="28"/>
        <v>0</v>
      </c>
      <c r="BI30" s="13">
        <f t="shared" si="29"/>
        <v>0</v>
      </c>
      <c r="BJ30" s="13">
        <f t="shared" si="30"/>
        <v>0</v>
      </c>
      <c r="BK30" s="13">
        <f t="shared" si="31"/>
        <v>0</v>
      </c>
      <c r="BL30" s="13">
        <f t="shared" si="32"/>
        <v>0</v>
      </c>
      <c r="BM30" s="13">
        <f t="shared" si="33"/>
        <v>0</v>
      </c>
      <c r="BN30" s="13">
        <f t="shared" si="34"/>
        <v>0</v>
      </c>
      <c r="BO30" s="13">
        <f t="shared" si="35"/>
        <v>0</v>
      </c>
      <c r="BP30" s="13">
        <f t="shared" si="36"/>
        <v>0</v>
      </c>
      <c r="BQ30" s="13">
        <f t="shared" si="37"/>
        <v>0</v>
      </c>
      <c r="BR30" s="13">
        <f t="shared" si="38"/>
        <v>0</v>
      </c>
      <c r="BS30" s="13">
        <f t="shared" si="39"/>
        <v>0</v>
      </c>
      <c r="BT30" s="13">
        <f t="shared" si="40"/>
        <v>0</v>
      </c>
      <c r="BU30" s="13">
        <f t="shared" si="41"/>
        <v>0</v>
      </c>
      <c r="BV30" s="15">
        <f t="shared" si="42"/>
        <v>90</v>
      </c>
      <c r="BW30" s="16">
        <v>259.32</v>
      </c>
      <c r="BX30" s="16">
        <f t="shared" si="43"/>
        <v>169.32</v>
      </c>
      <c r="BY30" s="15">
        <f t="shared" si="44"/>
        <v>0</v>
      </c>
      <c r="BZ30" s="17">
        <f t="shared" si="45"/>
        <v>90</v>
      </c>
      <c r="CA30" s="13" t="s">
        <v>133</v>
      </c>
    </row>
    <row r="31" spans="1:79" ht="12.75">
      <c r="A31" s="13" t="s">
        <v>134</v>
      </c>
      <c r="B31" s="11">
        <f>B30+1</f>
        <v>47</v>
      </c>
      <c r="C31" s="12" t="s">
        <v>67</v>
      </c>
      <c r="D31" s="12" t="s">
        <v>68</v>
      </c>
      <c r="E31" s="12">
        <v>1960</v>
      </c>
      <c r="F31" s="12" t="s">
        <v>16</v>
      </c>
      <c r="G31" s="12" t="s">
        <v>69</v>
      </c>
      <c r="H31" s="12" t="s">
        <v>70</v>
      </c>
      <c r="I31" s="12">
        <v>1985</v>
      </c>
      <c r="J31" s="12" t="s">
        <v>16</v>
      </c>
      <c r="K31" s="12" t="str">
        <f t="shared" si="46"/>
        <v>MM</v>
      </c>
      <c r="L31" s="12">
        <f t="shared" si="47"/>
        <v>67</v>
      </c>
      <c r="M31" s="13" t="str">
        <f t="shared" si="48"/>
        <v>80-</v>
      </c>
      <c r="N31" s="14"/>
      <c r="O31" s="14"/>
      <c r="P31" s="14"/>
      <c r="Q31" s="14" t="s">
        <v>19</v>
      </c>
      <c r="R31" s="14"/>
      <c r="S31" s="14"/>
      <c r="T31" s="14"/>
      <c r="U31" s="14"/>
      <c r="V31" s="14"/>
      <c r="W31" s="14"/>
      <c r="X31" s="14"/>
      <c r="Y31" s="14" t="s">
        <v>19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 t="s">
        <v>19</v>
      </c>
      <c r="AQ31" s="14"/>
      <c r="AR31" s="13">
        <f t="shared" si="12"/>
        <v>0</v>
      </c>
      <c r="AS31" s="13">
        <f t="shared" si="13"/>
        <v>0</v>
      </c>
      <c r="AT31" s="13">
        <f t="shared" si="14"/>
        <v>0</v>
      </c>
      <c r="AU31" s="13">
        <f t="shared" si="15"/>
        <v>30</v>
      </c>
      <c r="AV31" s="13">
        <f t="shared" si="16"/>
        <v>0</v>
      </c>
      <c r="AW31" s="13">
        <f t="shared" si="17"/>
        <v>0</v>
      </c>
      <c r="AX31" s="13">
        <f t="shared" si="18"/>
        <v>0</v>
      </c>
      <c r="AY31" s="13">
        <f t="shared" si="19"/>
        <v>0</v>
      </c>
      <c r="AZ31" s="13">
        <f t="shared" si="20"/>
        <v>0</v>
      </c>
      <c r="BA31" s="13">
        <f t="shared" si="21"/>
        <v>0</v>
      </c>
      <c r="BB31" s="13">
        <f t="shared" si="22"/>
        <v>0</v>
      </c>
      <c r="BC31" s="13">
        <f t="shared" si="23"/>
        <v>60</v>
      </c>
      <c r="BD31" s="13">
        <f t="shared" si="24"/>
        <v>0</v>
      </c>
      <c r="BE31" s="13">
        <f t="shared" si="25"/>
        <v>0</v>
      </c>
      <c r="BF31" s="13">
        <f t="shared" si="26"/>
        <v>0</v>
      </c>
      <c r="BG31" s="13">
        <f t="shared" si="27"/>
        <v>0</v>
      </c>
      <c r="BH31" s="13">
        <f t="shared" si="28"/>
        <v>0</v>
      </c>
      <c r="BI31" s="13">
        <f t="shared" si="29"/>
        <v>0</v>
      </c>
      <c r="BJ31" s="13">
        <f t="shared" si="30"/>
        <v>0</v>
      </c>
      <c r="BK31" s="13">
        <f t="shared" si="31"/>
        <v>0</v>
      </c>
      <c r="BL31" s="13">
        <f t="shared" si="32"/>
        <v>0</v>
      </c>
      <c r="BM31" s="13">
        <f t="shared" si="33"/>
        <v>0</v>
      </c>
      <c r="BN31" s="13">
        <f t="shared" si="34"/>
        <v>0</v>
      </c>
      <c r="BO31" s="13">
        <f t="shared" si="35"/>
        <v>0</v>
      </c>
      <c r="BP31" s="13">
        <f t="shared" si="36"/>
        <v>0</v>
      </c>
      <c r="BQ31" s="13">
        <f t="shared" si="37"/>
        <v>0</v>
      </c>
      <c r="BR31" s="13">
        <f t="shared" si="38"/>
        <v>0</v>
      </c>
      <c r="BS31" s="13">
        <f t="shared" si="39"/>
        <v>0</v>
      </c>
      <c r="BT31" s="13">
        <f t="shared" si="40"/>
        <v>10</v>
      </c>
      <c r="BU31" s="13">
        <f t="shared" si="41"/>
        <v>0</v>
      </c>
      <c r="BV31" s="15">
        <f t="shared" si="42"/>
        <v>100</v>
      </c>
      <c r="BW31" s="16">
        <v>291.15</v>
      </c>
      <c r="BX31" s="16">
        <f t="shared" si="43"/>
        <v>201.14999999999998</v>
      </c>
      <c r="BY31" s="15">
        <f t="shared" si="44"/>
        <v>44</v>
      </c>
      <c r="BZ31" s="17">
        <f t="shared" si="45"/>
        <v>56</v>
      </c>
      <c r="CA31" s="13" t="s">
        <v>134</v>
      </c>
    </row>
    <row r="32" spans="1:79" ht="12.75">
      <c r="A32" s="20" t="s">
        <v>125</v>
      </c>
      <c r="B32" s="18">
        <v>126</v>
      </c>
      <c r="C32" s="19" t="s">
        <v>71</v>
      </c>
      <c r="D32" s="19" t="s">
        <v>72</v>
      </c>
      <c r="E32" s="19">
        <v>1947</v>
      </c>
      <c r="F32" s="19" t="s">
        <v>16</v>
      </c>
      <c r="G32" s="19" t="s">
        <v>73</v>
      </c>
      <c r="H32" s="19" t="s">
        <v>18</v>
      </c>
      <c r="I32" s="19">
        <v>1962</v>
      </c>
      <c r="J32" s="19" t="s">
        <v>16</v>
      </c>
      <c r="K32" s="19" t="str">
        <f t="shared" si="46"/>
        <v>MM</v>
      </c>
      <c r="L32" s="19">
        <f t="shared" si="47"/>
        <v>103</v>
      </c>
      <c r="M32" s="20" t="str">
        <f t="shared" si="48"/>
        <v>80+</v>
      </c>
      <c r="N32" s="21"/>
      <c r="O32" s="21"/>
      <c r="P32" s="21"/>
      <c r="Q32" s="21"/>
      <c r="R32" s="21"/>
      <c r="S32" s="21" t="s">
        <v>19</v>
      </c>
      <c r="T32" s="21"/>
      <c r="U32" s="21" t="s">
        <v>19</v>
      </c>
      <c r="V32" s="21"/>
      <c r="W32" s="21"/>
      <c r="X32" s="21" t="s">
        <v>19</v>
      </c>
      <c r="Y32" s="21"/>
      <c r="Z32" s="21"/>
      <c r="AA32" s="21" t="s">
        <v>19</v>
      </c>
      <c r="AB32" s="21" t="s">
        <v>19</v>
      </c>
      <c r="AC32" s="21" t="s">
        <v>19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">
        <v>19</v>
      </c>
      <c r="AR32" s="20">
        <f t="shared" si="12"/>
        <v>0</v>
      </c>
      <c r="AS32" s="20">
        <f t="shared" si="13"/>
        <v>0</v>
      </c>
      <c r="AT32" s="20">
        <f t="shared" si="14"/>
        <v>0</v>
      </c>
      <c r="AU32" s="20">
        <f t="shared" si="15"/>
        <v>0</v>
      </c>
      <c r="AV32" s="20">
        <f t="shared" si="16"/>
        <v>0</v>
      </c>
      <c r="AW32" s="20">
        <f t="shared" si="17"/>
        <v>60</v>
      </c>
      <c r="AX32" s="20">
        <f t="shared" si="18"/>
        <v>0</v>
      </c>
      <c r="AY32" s="20">
        <f t="shared" si="19"/>
        <v>20</v>
      </c>
      <c r="AZ32" s="20">
        <f t="shared" si="20"/>
        <v>0</v>
      </c>
      <c r="BA32" s="20">
        <f t="shared" si="21"/>
        <v>0</v>
      </c>
      <c r="BB32" s="20">
        <f t="shared" si="22"/>
        <v>40</v>
      </c>
      <c r="BC32" s="20">
        <f t="shared" si="23"/>
        <v>0</v>
      </c>
      <c r="BD32" s="20">
        <f t="shared" si="24"/>
        <v>0</v>
      </c>
      <c r="BE32" s="20">
        <f t="shared" si="25"/>
        <v>80</v>
      </c>
      <c r="BF32" s="20">
        <f t="shared" si="26"/>
        <v>40</v>
      </c>
      <c r="BG32" s="20">
        <f t="shared" si="27"/>
        <v>20</v>
      </c>
      <c r="BH32" s="20">
        <f t="shared" si="28"/>
        <v>0</v>
      </c>
      <c r="BI32" s="20">
        <f t="shared" si="29"/>
        <v>0</v>
      </c>
      <c r="BJ32" s="20">
        <f t="shared" si="30"/>
        <v>0</v>
      </c>
      <c r="BK32" s="20">
        <f t="shared" si="31"/>
        <v>0</v>
      </c>
      <c r="BL32" s="20">
        <f t="shared" si="32"/>
        <v>0</v>
      </c>
      <c r="BM32" s="20">
        <f t="shared" si="33"/>
        <v>0</v>
      </c>
      <c r="BN32" s="20">
        <f t="shared" si="34"/>
        <v>0</v>
      </c>
      <c r="BO32" s="20">
        <f t="shared" si="35"/>
        <v>0</v>
      </c>
      <c r="BP32" s="20">
        <f t="shared" si="36"/>
        <v>0</v>
      </c>
      <c r="BQ32" s="20">
        <f t="shared" si="37"/>
        <v>0</v>
      </c>
      <c r="BR32" s="20">
        <f t="shared" si="38"/>
        <v>0</v>
      </c>
      <c r="BS32" s="20">
        <f t="shared" si="39"/>
        <v>0</v>
      </c>
      <c r="BT32" s="20">
        <f t="shared" si="40"/>
        <v>0</v>
      </c>
      <c r="BU32" s="20">
        <f t="shared" si="41"/>
        <v>20</v>
      </c>
      <c r="BV32" s="22">
        <f t="shared" si="42"/>
        <v>280</v>
      </c>
      <c r="BW32" s="23">
        <v>254.27</v>
      </c>
      <c r="BX32" s="23">
        <f t="shared" si="43"/>
        <v>164.27</v>
      </c>
      <c r="BY32" s="22">
        <f t="shared" si="44"/>
        <v>0</v>
      </c>
      <c r="BZ32" s="24">
        <f t="shared" si="45"/>
        <v>280</v>
      </c>
      <c r="CA32" s="20" t="s">
        <v>125</v>
      </c>
    </row>
    <row r="33" spans="1:79" ht="12.75">
      <c r="A33" s="20" t="s">
        <v>126</v>
      </c>
      <c r="B33" s="18">
        <f>B32+1</f>
        <v>127</v>
      </c>
      <c r="C33" s="19" t="s">
        <v>74</v>
      </c>
      <c r="D33" s="19" t="s">
        <v>75</v>
      </c>
      <c r="E33" s="19">
        <v>1945</v>
      </c>
      <c r="F33" s="19" t="s">
        <v>16</v>
      </c>
      <c r="G33" s="19" t="s">
        <v>76</v>
      </c>
      <c r="H33" s="19" t="s">
        <v>29</v>
      </c>
      <c r="I33" s="19">
        <v>1962</v>
      </c>
      <c r="J33" s="19" t="s">
        <v>16</v>
      </c>
      <c r="K33" s="19" t="str">
        <f t="shared" si="46"/>
        <v>MM</v>
      </c>
      <c r="L33" s="19">
        <f t="shared" si="47"/>
        <v>105</v>
      </c>
      <c r="M33" s="20" t="str">
        <f t="shared" si="48"/>
        <v>80+</v>
      </c>
      <c r="N33" s="21" t="s">
        <v>19</v>
      </c>
      <c r="O33" s="21" t="s">
        <v>19</v>
      </c>
      <c r="P33" s="21"/>
      <c r="Q33" s="21"/>
      <c r="R33" s="21"/>
      <c r="S33" s="21" t="s">
        <v>19</v>
      </c>
      <c r="T33" s="21"/>
      <c r="U33" s="21" t="s">
        <v>19</v>
      </c>
      <c r="V33" s="21" t="s">
        <v>19</v>
      </c>
      <c r="W33" s="21"/>
      <c r="X33" s="21" t="s">
        <v>19</v>
      </c>
      <c r="Y33" s="21"/>
      <c r="Z33" s="21"/>
      <c r="AA33" s="21"/>
      <c r="AB33" s="21" t="s">
        <v>19</v>
      </c>
      <c r="AC33" s="21" t="s">
        <v>19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>
        <f t="shared" si="12"/>
        <v>40</v>
      </c>
      <c r="AS33" s="20">
        <f t="shared" si="13"/>
        <v>20</v>
      </c>
      <c r="AT33" s="20">
        <f t="shared" si="14"/>
        <v>0</v>
      </c>
      <c r="AU33" s="20">
        <f t="shared" si="15"/>
        <v>0</v>
      </c>
      <c r="AV33" s="20">
        <f t="shared" si="16"/>
        <v>0</v>
      </c>
      <c r="AW33" s="20">
        <f t="shared" si="17"/>
        <v>60</v>
      </c>
      <c r="AX33" s="20">
        <f t="shared" si="18"/>
        <v>0</v>
      </c>
      <c r="AY33" s="20">
        <f t="shared" si="19"/>
        <v>20</v>
      </c>
      <c r="AZ33" s="20">
        <f t="shared" si="20"/>
        <v>20</v>
      </c>
      <c r="BA33" s="20">
        <f t="shared" si="21"/>
        <v>0</v>
      </c>
      <c r="BB33" s="20">
        <f t="shared" si="22"/>
        <v>40</v>
      </c>
      <c r="BC33" s="20">
        <f t="shared" si="23"/>
        <v>0</v>
      </c>
      <c r="BD33" s="20">
        <f t="shared" si="24"/>
        <v>0</v>
      </c>
      <c r="BE33" s="20">
        <f t="shared" si="25"/>
        <v>0</v>
      </c>
      <c r="BF33" s="20">
        <f t="shared" si="26"/>
        <v>40</v>
      </c>
      <c r="BG33" s="20">
        <f t="shared" si="27"/>
        <v>20</v>
      </c>
      <c r="BH33" s="20">
        <f t="shared" si="28"/>
        <v>0</v>
      </c>
      <c r="BI33" s="20">
        <f t="shared" si="29"/>
        <v>0</v>
      </c>
      <c r="BJ33" s="20">
        <f t="shared" si="30"/>
        <v>0</v>
      </c>
      <c r="BK33" s="20">
        <f t="shared" si="31"/>
        <v>0</v>
      </c>
      <c r="BL33" s="20">
        <f t="shared" si="32"/>
        <v>0</v>
      </c>
      <c r="BM33" s="20">
        <f t="shared" si="33"/>
        <v>0</v>
      </c>
      <c r="BN33" s="20">
        <f t="shared" si="34"/>
        <v>0</v>
      </c>
      <c r="BO33" s="20">
        <f t="shared" si="35"/>
        <v>0</v>
      </c>
      <c r="BP33" s="20">
        <f t="shared" si="36"/>
        <v>0</v>
      </c>
      <c r="BQ33" s="20">
        <f t="shared" si="37"/>
        <v>0</v>
      </c>
      <c r="BR33" s="20">
        <f t="shared" si="38"/>
        <v>0</v>
      </c>
      <c r="BS33" s="20">
        <f t="shared" si="39"/>
        <v>0</v>
      </c>
      <c r="BT33" s="20">
        <f t="shared" si="40"/>
        <v>0</v>
      </c>
      <c r="BU33" s="20">
        <f t="shared" si="41"/>
        <v>0</v>
      </c>
      <c r="BV33" s="22">
        <f t="shared" si="42"/>
        <v>260</v>
      </c>
      <c r="BW33" s="23">
        <v>304.11</v>
      </c>
      <c r="BX33" s="23">
        <f t="shared" si="43"/>
        <v>214.11</v>
      </c>
      <c r="BY33" s="22">
        <f t="shared" si="44"/>
        <v>70</v>
      </c>
      <c r="BZ33" s="24">
        <f t="shared" si="45"/>
        <v>190</v>
      </c>
      <c r="CA33" s="20" t="s">
        <v>126</v>
      </c>
    </row>
    <row r="34" spans="1:79" ht="12.75">
      <c r="A34" s="20" t="s">
        <v>127</v>
      </c>
      <c r="B34" s="18">
        <v>129</v>
      </c>
      <c r="C34" s="19" t="s">
        <v>77</v>
      </c>
      <c r="D34" s="19" t="s">
        <v>78</v>
      </c>
      <c r="E34" s="19">
        <v>1973</v>
      </c>
      <c r="F34" s="19" t="s">
        <v>16</v>
      </c>
      <c r="G34" s="19" t="s">
        <v>79</v>
      </c>
      <c r="H34" s="19" t="s">
        <v>80</v>
      </c>
      <c r="I34" s="19">
        <v>1956</v>
      </c>
      <c r="J34" s="19" t="s">
        <v>16</v>
      </c>
      <c r="K34" s="19" t="str">
        <f t="shared" si="46"/>
        <v>MM</v>
      </c>
      <c r="L34" s="19">
        <f t="shared" si="47"/>
        <v>83</v>
      </c>
      <c r="M34" s="20" t="str">
        <f t="shared" si="48"/>
        <v>80+</v>
      </c>
      <c r="N34" s="21" t="s">
        <v>19</v>
      </c>
      <c r="O34" s="21" t="s">
        <v>19</v>
      </c>
      <c r="P34" s="21"/>
      <c r="Q34" s="21"/>
      <c r="R34" s="21" t="s">
        <v>19</v>
      </c>
      <c r="S34" s="21" t="s">
        <v>19</v>
      </c>
      <c r="T34" s="21"/>
      <c r="U34" s="21"/>
      <c r="V34" s="21" t="s">
        <v>19</v>
      </c>
      <c r="W34" s="21"/>
      <c r="X34" s="21" t="s">
        <v>19</v>
      </c>
      <c r="Y34" s="21"/>
      <c r="Z34" s="21"/>
      <c r="AA34" s="21"/>
      <c r="AB34" s="21"/>
      <c r="AC34" s="21"/>
      <c r="AD34" s="21" t="s">
        <v>19</v>
      </c>
      <c r="AE34" s="21" t="s">
        <v>19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0">
        <f t="shared" si="12"/>
        <v>40</v>
      </c>
      <c r="AS34" s="20">
        <f t="shared" si="13"/>
        <v>20</v>
      </c>
      <c r="AT34" s="20">
        <f t="shared" si="14"/>
        <v>0</v>
      </c>
      <c r="AU34" s="20">
        <f t="shared" si="15"/>
        <v>0</v>
      </c>
      <c r="AV34" s="20">
        <f t="shared" si="16"/>
        <v>20</v>
      </c>
      <c r="AW34" s="20">
        <f t="shared" si="17"/>
        <v>60</v>
      </c>
      <c r="AX34" s="20">
        <f t="shared" si="18"/>
        <v>0</v>
      </c>
      <c r="AY34" s="20">
        <f t="shared" si="19"/>
        <v>0</v>
      </c>
      <c r="AZ34" s="20">
        <f t="shared" si="20"/>
        <v>20</v>
      </c>
      <c r="BA34" s="20">
        <f t="shared" si="21"/>
        <v>0</v>
      </c>
      <c r="BB34" s="20">
        <f t="shared" si="22"/>
        <v>40</v>
      </c>
      <c r="BC34" s="20">
        <f t="shared" si="23"/>
        <v>0</v>
      </c>
      <c r="BD34" s="20">
        <f t="shared" si="24"/>
        <v>0</v>
      </c>
      <c r="BE34" s="20">
        <f t="shared" si="25"/>
        <v>0</v>
      </c>
      <c r="BF34" s="20">
        <f t="shared" si="26"/>
        <v>0</v>
      </c>
      <c r="BG34" s="20">
        <f t="shared" si="27"/>
        <v>0</v>
      </c>
      <c r="BH34" s="20">
        <f t="shared" si="28"/>
        <v>20</v>
      </c>
      <c r="BI34" s="20">
        <f t="shared" si="29"/>
        <v>10</v>
      </c>
      <c r="BJ34" s="20">
        <f t="shared" si="30"/>
        <v>0</v>
      </c>
      <c r="BK34" s="20">
        <f t="shared" si="31"/>
        <v>0</v>
      </c>
      <c r="BL34" s="20">
        <f t="shared" si="32"/>
        <v>0</v>
      </c>
      <c r="BM34" s="20">
        <f t="shared" si="33"/>
        <v>0</v>
      </c>
      <c r="BN34" s="20">
        <f t="shared" si="34"/>
        <v>0</v>
      </c>
      <c r="BO34" s="20">
        <f t="shared" si="35"/>
        <v>0</v>
      </c>
      <c r="BP34" s="20">
        <f t="shared" si="36"/>
        <v>0</v>
      </c>
      <c r="BQ34" s="20">
        <f t="shared" si="37"/>
        <v>0</v>
      </c>
      <c r="BR34" s="20">
        <f t="shared" si="38"/>
        <v>0</v>
      </c>
      <c r="BS34" s="20">
        <f t="shared" si="39"/>
        <v>0</v>
      </c>
      <c r="BT34" s="20">
        <f t="shared" si="40"/>
        <v>0</v>
      </c>
      <c r="BU34" s="20">
        <f t="shared" si="41"/>
        <v>0</v>
      </c>
      <c r="BV34" s="22">
        <f t="shared" si="42"/>
        <v>230</v>
      </c>
      <c r="BW34" s="23">
        <v>307.32</v>
      </c>
      <c r="BX34" s="23">
        <f t="shared" si="43"/>
        <v>217.32</v>
      </c>
      <c r="BY34" s="22">
        <f t="shared" si="44"/>
        <v>76</v>
      </c>
      <c r="BZ34" s="24">
        <f t="shared" si="45"/>
        <v>154</v>
      </c>
      <c r="CA34" s="20" t="s">
        <v>127</v>
      </c>
    </row>
    <row r="35" spans="1:79" ht="12.75">
      <c r="A35" s="54" t="s">
        <v>125</v>
      </c>
      <c r="B35" s="52">
        <v>132</v>
      </c>
      <c r="C35" s="53" t="s">
        <v>81</v>
      </c>
      <c r="D35" s="53" t="s">
        <v>82</v>
      </c>
      <c r="E35" s="53">
        <v>1988</v>
      </c>
      <c r="F35" s="53" t="s">
        <v>16</v>
      </c>
      <c r="G35" s="53" t="s">
        <v>83</v>
      </c>
      <c r="H35" s="53" t="s">
        <v>15</v>
      </c>
      <c r="I35" s="53">
        <v>1987</v>
      </c>
      <c r="J35" s="53" t="s">
        <v>16</v>
      </c>
      <c r="K35" s="53" t="str">
        <f t="shared" si="46"/>
        <v>MM</v>
      </c>
      <c r="L35" s="53">
        <f t="shared" si="47"/>
        <v>37</v>
      </c>
      <c r="M35" s="54" t="str">
        <f t="shared" si="48"/>
        <v>študenti</v>
      </c>
      <c r="N35" s="55" t="s">
        <v>19</v>
      </c>
      <c r="O35" s="55"/>
      <c r="P35" s="55"/>
      <c r="Q35" s="55" t="s">
        <v>19</v>
      </c>
      <c r="R35" s="55" t="s">
        <v>19</v>
      </c>
      <c r="S35" s="55"/>
      <c r="T35" s="55"/>
      <c r="U35" s="55"/>
      <c r="V35" s="55"/>
      <c r="W35" s="55"/>
      <c r="X35" s="55" t="s">
        <v>19</v>
      </c>
      <c r="Y35" s="55" t="s">
        <v>19</v>
      </c>
      <c r="Z35" s="55"/>
      <c r="AA35" s="55"/>
      <c r="AB35" s="55"/>
      <c r="AC35" s="55"/>
      <c r="AD35" s="55"/>
      <c r="AE35" s="55" t="s">
        <v>19</v>
      </c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 t="s">
        <v>19</v>
      </c>
      <c r="AQ35" s="55"/>
      <c r="AR35" s="54">
        <f t="shared" si="12"/>
        <v>40</v>
      </c>
      <c r="AS35" s="54">
        <f t="shared" si="13"/>
        <v>0</v>
      </c>
      <c r="AT35" s="54">
        <f t="shared" si="14"/>
        <v>0</v>
      </c>
      <c r="AU35" s="54">
        <f t="shared" si="15"/>
        <v>30</v>
      </c>
      <c r="AV35" s="54">
        <f t="shared" si="16"/>
        <v>20</v>
      </c>
      <c r="AW35" s="54">
        <f t="shared" si="17"/>
        <v>0</v>
      </c>
      <c r="AX35" s="54">
        <f t="shared" si="18"/>
        <v>0</v>
      </c>
      <c r="AY35" s="54">
        <f t="shared" si="19"/>
        <v>0</v>
      </c>
      <c r="AZ35" s="54">
        <f t="shared" si="20"/>
        <v>0</v>
      </c>
      <c r="BA35" s="54">
        <f t="shared" si="21"/>
        <v>0</v>
      </c>
      <c r="BB35" s="54">
        <f t="shared" si="22"/>
        <v>40</v>
      </c>
      <c r="BC35" s="54">
        <f t="shared" si="23"/>
        <v>60</v>
      </c>
      <c r="BD35" s="54">
        <f t="shared" si="24"/>
        <v>0</v>
      </c>
      <c r="BE35" s="54">
        <f t="shared" si="25"/>
        <v>0</v>
      </c>
      <c r="BF35" s="54">
        <f t="shared" si="26"/>
        <v>0</v>
      </c>
      <c r="BG35" s="54">
        <f t="shared" si="27"/>
        <v>0</v>
      </c>
      <c r="BH35" s="54">
        <f t="shared" si="28"/>
        <v>0</v>
      </c>
      <c r="BI35" s="54">
        <f t="shared" si="29"/>
        <v>10</v>
      </c>
      <c r="BJ35" s="54">
        <f t="shared" si="30"/>
        <v>0</v>
      </c>
      <c r="BK35" s="54">
        <f t="shared" si="31"/>
        <v>0</v>
      </c>
      <c r="BL35" s="54">
        <f t="shared" si="32"/>
        <v>0</v>
      </c>
      <c r="BM35" s="54">
        <f t="shared" si="33"/>
        <v>0</v>
      </c>
      <c r="BN35" s="54">
        <f t="shared" si="34"/>
        <v>0</v>
      </c>
      <c r="BO35" s="54">
        <f t="shared" si="35"/>
        <v>0</v>
      </c>
      <c r="BP35" s="54">
        <f t="shared" si="36"/>
        <v>0</v>
      </c>
      <c r="BQ35" s="54">
        <f t="shared" si="37"/>
        <v>0</v>
      </c>
      <c r="BR35" s="54">
        <f t="shared" si="38"/>
        <v>0</v>
      </c>
      <c r="BS35" s="54">
        <f t="shared" si="39"/>
        <v>0</v>
      </c>
      <c r="BT35" s="54">
        <f t="shared" si="40"/>
        <v>10</v>
      </c>
      <c r="BU35" s="54">
        <f t="shared" si="41"/>
        <v>0</v>
      </c>
      <c r="BV35" s="56">
        <f t="shared" si="42"/>
        <v>210</v>
      </c>
      <c r="BW35" s="57">
        <v>256.17</v>
      </c>
      <c r="BX35" s="57">
        <f t="shared" si="43"/>
        <v>166.17000000000002</v>
      </c>
      <c r="BY35" s="56">
        <f t="shared" si="44"/>
        <v>0</v>
      </c>
      <c r="BZ35" s="58">
        <f t="shared" si="45"/>
        <v>210</v>
      </c>
      <c r="CA35" s="54" t="s">
        <v>125</v>
      </c>
    </row>
    <row r="36" spans="1:79" ht="12.75">
      <c r="A36" s="54" t="s">
        <v>126</v>
      </c>
      <c r="B36" s="52">
        <v>135</v>
      </c>
      <c r="C36" s="53" t="s">
        <v>84</v>
      </c>
      <c r="D36" s="53" t="s">
        <v>64</v>
      </c>
      <c r="E36" s="53">
        <v>1991</v>
      </c>
      <c r="F36" s="53" t="s">
        <v>16</v>
      </c>
      <c r="G36" s="53" t="s">
        <v>85</v>
      </c>
      <c r="H36" s="53" t="s">
        <v>86</v>
      </c>
      <c r="I36" s="53">
        <v>1991</v>
      </c>
      <c r="J36" s="53" t="s">
        <v>16</v>
      </c>
      <c r="K36" s="53" t="str">
        <f t="shared" si="46"/>
        <v>MM</v>
      </c>
      <c r="L36" s="53">
        <f t="shared" si="47"/>
        <v>30</v>
      </c>
      <c r="M36" s="54" t="str">
        <f t="shared" si="48"/>
        <v>študenti</v>
      </c>
      <c r="N36" s="55"/>
      <c r="O36" s="55"/>
      <c r="P36" s="55"/>
      <c r="Q36" s="55"/>
      <c r="R36" s="55" t="s">
        <v>19</v>
      </c>
      <c r="S36" s="55" t="s">
        <v>19</v>
      </c>
      <c r="T36" s="55"/>
      <c r="U36" s="55"/>
      <c r="V36" s="55" t="s">
        <v>19</v>
      </c>
      <c r="W36" s="55" t="s">
        <v>19</v>
      </c>
      <c r="X36" s="55" t="s">
        <v>19</v>
      </c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 t="s">
        <v>19</v>
      </c>
      <c r="AQ36" s="55" t="s">
        <v>19</v>
      </c>
      <c r="AR36" s="54">
        <f t="shared" si="12"/>
        <v>0</v>
      </c>
      <c r="AS36" s="54">
        <f t="shared" si="13"/>
        <v>0</v>
      </c>
      <c r="AT36" s="54">
        <f t="shared" si="14"/>
        <v>0</v>
      </c>
      <c r="AU36" s="54">
        <f t="shared" si="15"/>
        <v>0</v>
      </c>
      <c r="AV36" s="54">
        <f t="shared" si="16"/>
        <v>20</v>
      </c>
      <c r="AW36" s="54">
        <f t="shared" si="17"/>
        <v>60</v>
      </c>
      <c r="AX36" s="54">
        <f t="shared" si="18"/>
        <v>0</v>
      </c>
      <c r="AY36" s="54">
        <f t="shared" si="19"/>
        <v>0</v>
      </c>
      <c r="AZ36" s="54">
        <f t="shared" si="20"/>
        <v>20</v>
      </c>
      <c r="BA36" s="54">
        <f t="shared" si="21"/>
        <v>10</v>
      </c>
      <c r="BB36" s="54">
        <f t="shared" si="22"/>
        <v>40</v>
      </c>
      <c r="BC36" s="54">
        <f t="shared" si="23"/>
        <v>0</v>
      </c>
      <c r="BD36" s="54">
        <f t="shared" si="24"/>
        <v>0</v>
      </c>
      <c r="BE36" s="54">
        <f t="shared" si="25"/>
        <v>0</v>
      </c>
      <c r="BF36" s="54">
        <f t="shared" si="26"/>
        <v>0</v>
      </c>
      <c r="BG36" s="54">
        <f t="shared" si="27"/>
        <v>0</v>
      </c>
      <c r="BH36" s="54">
        <f t="shared" si="28"/>
        <v>0</v>
      </c>
      <c r="BI36" s="54">
        <f t="shared" si="29"/>
        <v>0</v>
      </c>
      <c r="BJ36" s="54">
        <f t="shared" si="30"/>
        <v>0</v>
      </c>
      <c r="BK36" s="54">
        <f t="shared" si="31"/>
        <v>0</v>
      </c>
      <c r="BL36" s="54">
        <f t="shared" si="32"/>
        <v>0</v>
      </c>
      <c r="BM36" s="54">
        <f t="shared" si="33"/>
        <v>0</v>
      </c>
      <c r="BN36" s="54">
        <f t="shared" si="34"/>
        <v>0</v>
      </c>
      <c r="BO36" s="54">
        <f t="shared" si="35"/>
        <v>0</v>
      </c>
      <c r="BP36" s="54">
        <f t="shared" si="36"/>
        <v>0</v>
      </c>
      <c r="BQ36" s="54">
        <f t="shared" si="37"/>
        <v>0</v>
      </c>
      <c r="BR36" s="54">
        <f t="shared" si="38"/>
        <v>0</v>
      </c>
      <c r="BS36" s="54">
        <f t="shared" si="39"/>
        <v>0</v>
      </c>
      <c r="BT36" s="54">
        <f t="shared" si="40"/>
        <v>10</v>
      </c>
      <c r="BU36" s="54">
        <f t="shared" si="41"/>
        <v>20</v>
      </c>
      <c r="BV36" s="56">
        <f t="shared" si="42"/>
        <v>180</v>
      </c>
      <c r="BW36" s="57">
        <v>249.14</v>
      </c>
      <c r="BX36" s="57">
        <f t="shared" si="43"/>
        <v>159.14</v>
      </c>
      <c r="BY36" s="56">
        <f t="shared" si="44"/>
        <v>0</v>
      </c>
      <c r="BZ36" s="58">
        <f t="shared" si="45"/>
        <v>180</v>
      </c>
      <c r="CA36" s="54" t="s">
        <v>126</v>
      </c>
    </row>
    <row r="37" spans="1:79" ht="12.75">
      <c r="A37" s="54" t="s">
        <v>127</v>
      </c>
      <c r="B37" s="52">
        <v>138</v>
      </c>
      <c r="C37" s="53" t="s">
        <v>87</v>
      </c>
      <c r="D37" s="53" t="s">
        <v>88</v>
      </c>
      <c r="E37" s="53">
        <v>1991</v>
      </c>
      <c r="F37" s="53" t="s">
        <v>16</v>
      </c>
      <c r="G37" s="53" t="s">
        <v>89</v>
      </c>
      <c r="H37" s="53" t="s">
        <v>68</v>
      </c>
      <c r="I37" s="53">
        <v>1992</v>
      </c>
      <c r="J37" s="53" t="s">
        <v>16</v>
      </c>
      <c r="K37" s="53" t="str">
        <f t="shared" si="46"/>
        <v>MM</v>
      </c>
      <c r="L37" s="53">
        <f t="shared" si="47"/>
        <v>29</v>
      </c>
      <c r="M37" s="54" t="str">
        <f t="shared" si="48"/>
        <v>študenti</v>
      </c>
      <c r="N37" s="55"/>
      <c r="O37" s="55"/>
      <c r="P37" s="55"/>
      <c r="Q37" s="55"/>
      <c r="R37" s="55"/>
      <c r="S37" s="55" t="s">
        <v>19</v>
      </c>
      <c r="T37" s="55"/>
      <c r="U37" s="55"/>
      <c r="V37" s="55"/>
      <c r="W37" s="55"/>
      <c r="X37" s="55" t="s">
        <v>19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 t="s">
        <v>19</v>
      </c>
      <c r="AQ37" s="55"/>
      <c r="AR37" s="54">
        <f t="shared" si="12"/>
        <v>0</v>
      </c>
      <c r="AS37" s="54">
        <f t="shared" si="13"/>
        <v>0</v>
      </c>
      <c r="AT37" s="54">
        <f t="shared" si="14"/>
        <v>0</v>
      </c>
      <c r="AU37" s="54">
        <f t="shared" si="15"/>
        <v>0</v>
      </c>
      <c r="AV37" s="54">
        <f t="shared" si="16"/>
        <v>0</v>
      </c>
      <c r="AW37" s="54">
        <f t="shared" si="17"/>
        <v>60</v>
      </c>
      <c r="AX37" s="54">
        <f t="shared" si="18"/>
        <v>0</v>
      </c>
      <c r="AY37" s="54">
        <f t="shared" si="19"/>
        <v>0</v>
      </c>
      <c r="AZ37" s="54">
        <f t="shared" si="20"/>
        <v>0</v>
      </c>
      <c r="BA37" s="54">
        <f t="shared" si="21"/>
        <v>0</v>
      </c>
      <c r="BB37" s="54">
        <f t="shared" si="22"/>
        <v>40</v>
      </c>
      <c r="BC37" s="54">
        <f t="shared" si="23"/>
        <v>0</v>
      </c>
      <c r="BD37" s="54">
        <f t="shared" si="24"/>
        <v>0</v>
      </c>
      <c r="BE37" s="54">
        <f t="shared" si="25"/>
        <v>0</v>
      </c>
      <c r="BF37" s="54">
        <f t="shared" si="26"/>
        <v>0</v>
      </c>
      <c r="BG37" s="54">
        <f t="shared" si="27"/>
        <v>0</v>
      </c>
      <c r="BH37" s="54">
        <f t="shared" si="28"/>
        <v>0</v>
      </c>
      <c r="BI37" s="54">
        <f t="shared" si="29"/>
        <v>0</v>
      </c>
      <c r="BJ37" s="54">
        <f t="shared" si="30"/>
        <v>0</v>
      </c>
      <c r="BK37" s="54">
        <f t="shared" si="31"/>
        <v>0</v>
      </c>
      <c r="BL37" s="54">
        <f t="shared" si="32"/>
        <v>0</v>
      </c>
      <c r="BM37" s="54">
        <f t="shared" si="33"/>
        <v>0</v>
      </c>
      <c r="BN37" s="54">
        <f t="shared" si="34"/>
        <v>0</v>
      </c>
      <c r="BO37" s="54">
        <f t="shared" si="35"/>
        <v>0</v>
      </c>
      <c r="BP37" s="54">
        <f t="shared" si="36"/>
        <v>0</v>
      </c>
      <c r="BQ37" s="54">
        <f t="shared" si="37"/>
        <v>0</v>
      </c>
      <c r="BR37" s="54">
        <f t="shared" si="38"/>
        <v>0</v>
      </c>
      <c r="BS37" s="54">
        <f t="shared" si="39"/>
        <v>0</v>
      </c>
      <c r="BT37" s="54">
        <f t="shared" si="40"/>
        <v>10</v>
      </c>
      <c r="BU37" s="54">
        <f t="shared" si="41"/>
        <v>0</v>
      </c>
      <c r="BV37" s="56">
        <f t="shared" si="42"/>
        <v>110</v>
      </c>
      <c r="BW37" s="57">
        <v>217.03</v>
      </c>
      <c r="BX37" s="57">
        <f t="shared" si="43"/>
        <v>127.03</v>
      </c>
      <c r="BY37" s="56">
        <f t="shared" si="44"/>
        <v>0</v>
      </c>
      <c r="BZ37" s="58">
        <f t="shared" si="45"/>
        <v>110</v>
      </c>
      <c r="CA37" s="54" t="s">
        <v>127</v>
      </c>
    </row>
    <row r="38" spans="1:79" ht="12.75">
      <c r="A38" s="27" t="s">
        <v>125</v>
      </c>
      <c r="B38" s="25">
        <v>26</v>
      </c>
      <c r="C38" s="26" t="s">
        <v>90</v>
      </c>
      <c r="D38" s="26" t="s">
        <v>91</v>
      </c>
      <c r="E38" s="26">
        <v>1972</v>
      </c>
      <c r="F38" s="26" t="s">
        <v>16</v>
      </c>
      <c r="G38" s="26" t="s">
        <v>92</v>
      </c>
      <c r="H38" s="26" t="s">
        <v>93</v>
      </c>
      <c r="I38" s="26">
        <v>1977</v>
      </c>
      <c r="J38" s="26" t="s">
        <v>40</v>
      </c>
      <c r="K38" s="26" t="str">
        <f t="shared" si="46"/>
        <v>MZ</v>
      </c>
      <c r="L38" s="26">
        <f t="shared" si="47"/>
        <v>63</v>
      </c>
      <c r="M38" s="27" t="str">
        <f t="shared" si="48"/>
        <v>80-</v>
      </c>
      <c r="N38" s="28" t="s">
        <v>19</v>
      </c>
      <c r="O38" s="28" t="s">
        <v>19</v>
      </c>
      <c r="P38" s="28"/>
      <c r="Q38" s="28"/>
      <c r="R38" s="28"/>
      <c r="S38" s="28" t="s">
        <v>19</v>
      </c>
      <c r="T38" s="28" t="s">
        <v>19</v>
      </c>
      <c r="U38" s="28" t="s">
        <v>19</v>
      </c>
      <c r="V38" s="28"/>
      <c r="W38" s="28"/>
      <c r="X38" s="28" t="s">
        <v>19</v>
      </c>
      <c r="Y38" s="28"/>
      <c r="Z38" s="28"/>
      <c r="AA38" s="28" t="s">
        <v>19</v>
      </c>
      <c r="AB38" s="28" t="s">
        <v>19</v>
      </c>
      <c r="AC38" s="28" t="s">
        <v>19</v>
      </c>
      <c r="AD38" s="28" t="s">
        <v>19</v>
      </c>
      <c r="AE38" s="28"/>
      <c r="AF38" s="28"/>
      <c r="AG38" s="28" t="s">
        <v>19</v>
      </c>
      <c r="AH38" s="28" t="s">
        <v>19</v>
      </c>
      <c r="AI38" s="28"/>
      <c r="AJ38" s="28"/>
      <c r="AK38" s="28"/>
      <c r="AL38" s="28"/>
      <c r="AM38" s="28"/>
      <c r="AN38" s="28"/>
      <c r="AO38" s="28"/>
      <c r="AP38" s="28"/>
      <c r="AQ38" s="28"/>
      <c r="AR38" s="27">
        <f t="shared" si="12"/>
        <v>40</v>
      </c>
      <c r="AS38" s="27">
        <f t="shared" si="13"/>
        <v>20</v>
      </c>
      <c r="AT38" s="27">
        <f t="shared" si="14"/>
        <v>0</v>
      </c>
      <c r="AU38" s="27">
        <f t="shared" si="15"/>
        <v>0</v>
      </c>
      <c r="AV38" s="27">
        <f t="shared" si="16"/>
        <v>0</v>
      </c>
      <c r="AW38" s="27">
        <f t="shared" si="17"/>
        <v>60</v>
      </c>
      <c r="AX38" s="27">
        <f t="shared" si="18"/>
        <v>30</v>
      </c>
      <c r="AY38" s="27">
        <f t="shared" si="19"/>
        <v>20</v>
      </c>
      <c r="AZ38" s="27">
        <f t="shared" si="20"/>
        <v>0</v>
      </c>
      <c r="BA38" s="27">
        <f t="shared" si="21"/>
        <v>0</v>
      </c>
      <c r="BB38" s="27">
        <f t="shared" si="22"/>
        <v>40</v>
      </c>
      <c r="BC38" s="27">
        <f t="shared" si="23"/>
        <v>0</v>
      </c>
      <c r="BD38" s="27">
        <f t="shared" si="24"/>
        <v>0</v>
      </c>
      <c r="BE38" s="27">
        <f t="shared" si="25"/>
        <v>80</v>
      </c>
      <c r="BF38" s="27">
        <f t="shared" si="26"/>
        <v>40</v>
      </c>
      <c r="BG38" s="27">
        <f t="shared" si="27"/>
        <v>20</v>
      </c>
      <c r="BH38" s="27">
        <f t="shared" si="28"/>
        <v>20</v>
      </c>
      <c r="BI38" s="27">
        <f t="shared" si="29"/>
        <v>0</v>
      </c>
      <c r="BJ38" s="27">
        <f t="shared" si="30"/>
        <v>0</v>
      </c>
      <c r="BK38" s="27">
        <f t="shared" si="31"/>
        <v>80</v>
      </c>
      <c r="BL38" s="27">
        <f t="shared" si="32"/>
        <v>20</v>
      </c>
      <c r="BM38" s="27">
        <f t="shared" si="33"/>
        <v>0</v>
      </c>
      <c r="BN38" s="27">
        <f t="shared" si="34"/>
        <v>0</v>
      </c>
      <c r="BO38" s="27">
        <f t="shared" si="35"/>
        <v>0</v>
      </c>
      <c r="BP38" s="27">
        <f t="shared" si="36"/>
        <v>0</v>
      </c>
      <c r="BQ38" s="27">
        <f t="shared" si="37"/>
        <v>0</v>
      </c>
      <c r="BR38" s="27">
        <f t="shared" si="38"/>
        <v>0</v>
      </c>
      <c r="BS38" s="27">
        <f t="shared" si="39"/>
        <v>0</v>
      </c>
      <c r="BT38" s="27">
        <f t="shared" si="40"/>
        <v>0</v>
      </c>
      <c r="BU38" s="27">
        <f t="shared" si="41"/>
        <v>0</v>
      </c>
      <c r="BV38" s="29">
        <f t="shared" si="42"/>
        <v>470</v>
      </c>
      <c r="BW38" s="30">
        <v>288.45</v>
      </c>
      <c r="BX38" s="30">
        <f t="shared" si="43"/>
        <v>198.45</v>
      </c>
      <c r="BY38" s="29">
        <f t="shared" si="44"/>
        <v>38</v>
      </c>
      <c r="BZ38" s="31">
        <f t="shared" si="45"/>
        <v>432</v>
      </c>
      <c r="CA38" s="27" t="s">
        <v>125</v>
      </c>
    </row>
    <row r="39" spans="1:79" ht="12.75">
      <c r="A39" s="27" t="s">
        <v>126</v>
      </c>
      <c r="B39" s="25">
        <v>15</v>
      </c>
      <c r="C39" s="26" t="s">
        <v>94</v>
      </c>
      <c r="D39" s="26" t="s">
        <v>95</v>
      </c>
      <c r="E39" s="26">
        <v>1979</v>
      </c>
      <c r="F39" s="26" t="s">
        <v>16</v>
      </c>
      <c r="G39" s="26" t="s">
        <v>96</v>
      </c>
      <c r="H39" s="26" t="s">
        <v>97</v>
      </c>
      <c r="I39" s="26">
        <v>1980</v>
      </c>
      <c r="J39" s="26" t="s">
        <v>40</v>
      </c>
      <c r="K39" s="26" t="str">
        <f t="shared" si="46"/>
        <v>MZ</v>
      </c>
      <c r="L39" s="26">
        <f t="shared" si="47"/>
        <v>53</v>
      </c>
      <c r="M39" s="27" t="str">
        <f t="shared" si="48"/>
        <v>80-</v>
      </c>
      <c r="N39" s="28" t="s">
        <v>19</v>
      </c>
      <c r="O39" s="28" t="s">
        <v>19</v>
      </c>
      <c r="P39" s="28"/>
      <c r="Q39" s="28"/>
      <c r="R39" s="28"/>
      <c r="S39" s="28" t="s">
        <v>19</v>
      </c>
      <c r="T39" s="28" t="s">
        <v>19</v>
      </c>
      <c r="U39" s="28" t="s">
        <v>19</v>
      </c>
      <c r="V39" s="28"/>
      <c r="W39" s="28"/>
      <c r="X39" s="28" t="s">
        <v>19</v>
      </c>
      <c r="Y39" s="28"/>
      <c r="Z39" s="28"/>
      <c r="AA39" s="28" t="s">
        <v>19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7">
        <f t="shared" si="12"/>
        <v>40</v>
      </c>
      <c r="AS39" s="27">
        <f t="shared" si="13"/>
        <v>20</v>
      </c>
      <c r="AT39" s="27">
        <f t="shared" si="14"/>
        <v>0</v>
      </c>
      <c r="AU39" s="27">
        <f t="shared" si="15"/>
        <v>0</v>
      </c>
      <c r="AV39" s="27">
        <f t="shared" si="16"/>
        <v>0</v>
      </c>
      <c r="AW39" s="27">
        <f t="shared" si="17"/>
        <v>60</v>
      </c>
      <c r="AX39" s="27">
        <f t="shared" si="18"/>
        <v>30</v>
      </c>
      <c r="AY39" s="27">
        <f t="shared" si="19"/>
        <v>20</v>
      </c>
      <c r="AZ39" s="27">
        <f t="shared" si="20"/>
        <v>0</v>
      </c>
      <c r="BA39" s="27">
        <f t="shared" si="21"/>
        <v>0</v>
      </c>
      <c r="BB39" s="27">
        <f t="shared" si="22"/>
        <v>40</v>
      </c>
      <c r="BC39" s="27">
        <f t="shared" si="23"/>
        <v>0</v>
      </c>
      <c r="BD39" s="27">
        <f t="shared" si="24"/>
        <v>0</v>
      </c>
      <c r="BE39" s="27">
        <f t="shared" si="25"/>
        <v>80</v>
      </c>
      <c r="BF39" s="27">
        <f t="shared" si="26"/>
        <v>0</v>
      </c>
      <c r="BG39" s="27">
        <f t="shared" si="27"/>
        <v>0</v>
      </c>
      <c r="BH39" s="27">
        <f t="shared" si="28"/>
        <v>0</v>
      </c>
      <c r="BI39" s="27">
        <f t="shared" si="29"/>
        <v>0</v>
      </c>
      <c r="BJ39" s="27">
        <f t="shared" si="30"/>
        <v>0</v>
      </c>
      <c r="BK39" s="27">
        <f t="shared" si="31"/>
        <v>0</v>
      </c>
      <c r="BL39" s="27">
        <f t="shared" si="32"/>
        <v>0</v>
      </c>
      <c r="BM39" s="27">
        <f t="shared" si="33"/>
        <v>0</v>
      </c>
      <c r="BN39" s="27">
        <f t="shared" si="34"/>
        <v>0</v>
      </c>
      <c r="BO39" s="27">
        <f t="shared" si="35"/>
        <v>0</v>
      </c>
      <c r="BP39" s="27">
        <f t="shared" si="36"/>
        <v>0</v>
      </c>
      <c r="BQ39" s="27">
        <f t="shared" si="37"/>
        <v>0</v>
      </c>
      <c r="BR39" s="27">
        <f t="shared" si="38"/>
        <v>0</v>
      </c>
      <c r="BS39" s="27">
        <f t="shared" si="39"/>
        <v>0</v>
      </c>
      <c r="BT39" s="27">
        <f t="shared" si="40"/>
        <v>0</v>
      </c>
      <c r="BU39" s="27">
        <f t="shared" si="41"/>
        <v>0</v>
      </c>
      <c r="BV39" s="29">
        <f t="shared" si="42"/>
        <v>290</v>
      </c>
      <c r="BW39" s="30">
        <v>271.41</v>
      </c>
      <c r="BX39" s="30">
        <f t="shared" si="43"/>
        <v>181.41000000000003</v>
      </c>
      <c r="BY39" s="29">
        <f t="shared" si="44"/>
        <v>4</v>
      </c>
      <c r="BZ39" s="31">
        <f t="shared" si="45"/>
        <v>286</v>
      </c>
      <c r="CA39" s="27" t="s">
        <v>126</v>
      </c>
    </row>
    <row r="40" spans="1:79" ht="12.75">
      <c r="A40" s="27" t="s">
        <v>127</v>
      </c>
      <c r="B40" s="25">
        <v>22</v>
      </c>
      <c r="C40" s="26" t="s">
        <v>98</v>
      </c>
      <c r="D40" s="26" t="s">
        <v>80</v>
      </c>
      <c r="E40" s="26">
        <v>1972</v>
      </c>
      <c r="F40" s="26" t="s">
        <v>16</v>
      </c>
      <c r="G40" s="26" t="s">
        <v>99</v>
      </c>
      <c r="H40" s="26" t="s">
        <v>97</v>
      </c>
      <c r="I40" s="26">
        <v>1975</v>
      </c>
      <c r="J40" s="26" t="s">
        <v>40</v>
      </c>
      <c r="K40" s="26" t="str">
        <f t="shared" si="46"/>
        <v>MZ</v>
      </c>
      <c r="L40" s="26">
        <f t="shared" si="47"/>
        <v>65</v>
      </c>
      <c r="M40" s="27" t="str">
        <f t="shared" si="48"/>
        <v>80-</v>
      </c>
      <c r="N40" s="28"/>
      <c r="O40" s="28"/>
      <c r="P40" s="28"/>
      <c r="Q40" s="28"/>
      <c r="R40" s="28" t="s">
        <v>19</v>
      </c>
      <c r="S40" s="28" t="s">
        <v>19</v>
      </c>
      <c r="T40" s="28" t="s">
        <v>19</v>
      </c>
      <c r="U40" s="28" t="s">
        <v>19</v>
      </c>
      <c r="V40" s="28" t="s">
        <v>19</v>
      </c>
      <c r="W40" s="28"/>
      <c r="X40" s="28" t="s">
        <v>19</v>
      </c>
      <c r="Y40" s="28"/>
      <c r="Z40" s="28"/>
      <c r="AA40" s="28"/>
      <c r="AB40" s="28" t="s">
        <v>19</v>
      </c>
      <c r="AC40" s="28" t="s">
        <v>19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7">
        <f t="shared" si="12"/>
        <v>0</v>
      </c>
      <c r="AS40" s="27">
        <f t="shared" si="13"/>
        <v>0</v>
      </c>
      <c r="AT40" s="27">
        <f t="shared" si="14"/>
        <v>0</v>
      </c>
      <c r="AU40" s="27">
        <f t="shared" si="15"/>
        <v>0</v>
      </c>
      <c r="AV40" s="27">
        <f t="shared" si="16"/>
        <v>20</v>
      </c>
      <c r="AW40" s="27">
        <f t="shared" si="17"/>
        <v>60</v>
      </c>
      <c r="AX40" s="27">
        <f t="shared" si="18"/>
        <v>30</v>
      </c>
      <c r="AY40" s="27">
        <f t="shared" si="19"/>
        <v>20</v>
      </c>
      <c r="AZ40" s="27">
        <f t="shared" si="20"/>
        <v>20</v>
      </c>
      <c r="BA40" s="27">
        <f t="shared" si="21"/>
        <v>0</v>
      </c>
      <c r="BB40" s="27">
        <f t="shared" si="22"/>
        <v>40</v>
      </c>
      <c r="BC40" s="27">
        <f t="shared" si="23"/>
        <v>0</v>
      </c>
      <c r="BD40" s="27">
        <f t="shared" si="24"/>
        <v>0</v>
      </c>
      <c r="BE40" s="27">
        <f t="shared" si="25"/>
        <v>0</v>
      </c>
      <c r="BF40" s="27">
        <f t="shared" si="26"/>
        <v>40</v>
      </c>
      <c r="BG40" s="27">
        <f t="shared" si="27"/>
        <v>20</v>
      </c>
      <c r="BH40" s="27">
        <f t="shared" si="28"/>
        <v>0</v>
      </c>
      <c r="BI40" s="27">
        <f t="shared" si="29"/>
        <v>0</v>
      </c>
      <c r="BJ40" s="27">
        <f t="shared" si="30"/>
        <v>0</v>
      </c>
      <c r="BK40" s="27">
        <f t="shared" si="31"/>
        <v>0</v>
      </c>
      <c r="BL40" s="27">
        <f t="shared" si="32"/>
        <v>0</v>
      </c>
      <c r="BM40" s="27">
        <f t="shared" si="33"/>
        <v>0</v>
      </c>
      <c r="BN40" s="27">
        <f t="shared" si="34"/>
        <v>0</v>
      </c>
      <c r="BO40" s="27">
        <f t="shared" si="35"/>
        <v>0</v>
      </c>
      <c r="BP40" s="27">
        <f t="shared" si="36"/>
        <v>0</v>
      </c>
      <c r="BQ40" s="27">
        <f t="shared" si="37"/>
        <v>0</v>
      </c>
      <c r="BR40" s="27">
        <f t="shared" si="38"/>
        <v>0</v>
      </c>
      <c r="BS40" s="27">
        <f t="shared" si="39"/>
        <v>0</v>
      </c>
      <c r="BT40" s="27">
        <f t="shared" si="40"/>
        <v>0</v>
      </c>
      <c r="BU40" s="27">
        <f t="shared" si="41"/>
        <v>0</v>
      </c>
      <c r="BV40" s="29">
        <f t="shared" si="42"/>
        <v>250</v>
      </c>
      <c r="BW40" s="30">
        <v>271.12</v>
      </c>
      <c r="BX40" s="30">
        <f t="shared" si="43"/>
        <v>181.12</v>
      </c>
      <c r="BY40" s="29">
        <f t="shared" si="44"/>
        <v>4</v>
      </c>
      <c r="BZ40" s="31">
        <f t="shared" si="45"/>
        <v>246</v>
      </c>
      <c r="CA40" s="27" t="s">
        <v>127</v>
      </c>
    </row>
    <row r="41" spans="1:79" ht="12.75">
      <c r="A41" s="27" t="s">
        <v>128</v>
      </c>
      <c r="B41" s="25">
        <f>B40+1</f>
        <v>23</v>
      </c>
      <c r="C41" s="26" t="s">
        <v>100</v>
      </c>
      <c r="D41" s="26" t="s">
        <v>25</v>
      </c>
      <c r="E41" s="26">
        <v>1973</v>
      </c>
      <c r="F41" s="26" t="s">
        <v>16</v>
      </c>
      <c r="G41" s="26" t="s">
        <v>101</v>
      </c>
      <c r="H41" s="26" t="s">
        <v>102</v>
      </c>
      <c r="I41" s="26">
        <v>1976</v>
      </c>
      <c r="J41" s="26" t="s">
        <v>40</v>
      </c>
      <c r="K41" s="26" t="str">
        <f t="shared" si="46"/>
        <v>MZ</v>
      </c>
      <c r="L41" s="26">
        <f t="shared" si="47"/>
        <v>63</v>
      </c>
      <c r="M41" s="27" t="str">
        <f t="shared" si="48"/>
        <v>80-</v>
      </c>
      <c r="N41" s="28" t="s">
        <v>19</v>
      </c>
      <c r="O41" s="28" t="s">
        <v>19</v>
      </c>
      <c r="P41" s="28" t="s">
        <v>19</v>
      </c>
      <c r="Q41" s="28"/>
      <c r="R41" s="28"/>
      <c r="S41" s="28" t="s">
        <v>19</v>
      </c>
      <c r="T41" s="28" t="s">
        <v>19</v>
      </c>
      <c r="U41" s="28" t="s">
        <v>19</v>
      </c>
      <c r="V41" s="28" t="s">
        <v>19</v>
      </c>
      <c r="W41" s="28"/>
      <c r="X41" s="28" t="s">
        <v>19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7">
        <f t="shared" si="12"/>
        <v>40</v>
      </c>
      <c r="AS41" s="27">
        <f t="shared" si="13"/>
        <v>20</v>
      </c>
      <c r="AT41" s="27">
        <f t="shared" si="14"/>
        <v>40</v>
      </c>
      <c r="AU41" s="27">
        <f t="shared" si="15"/>
        <v>0</v>
      </c>
      <c r="AV41" s="27">
        <f t="shared" si="16"/>
        <v>0</v>
      </c>
      <c r="AW41" s="27">
        <f t="shared" si="17"/>
        <v>60</v>
      </c>
      <c r="AX41" s="27">
        <f t="shared" si="18"/>
        <v>30</v>
      </c>
      <c r="AY41" s="27">
        <f t="shared" si="19"/>
        <v>20</v>
      </c>
      <c r="AZ41" s="27">
        <f t="shared" si="20"/>
        <v>20</v>
      </c>
      <c r="BA41" s="27">
        <f t="shared" si="21"/>
        <v>0</v>
      </c>
      <c r="BB41" s="27">
        <f t="shared" si="22"/>
        <v>40</v>
      </c>
      <c r="BC41" s="27">
        <f t="shared" si="23"/>
        <v>0</v>
      </c>
      <c r="BD41" s="27">
        <f t="shared" si="24"/>
        <v>0</v>
      </c>
      <c r="BE41" s="27">
        <f t="shared" si="25"/>
        <v>0</v>
      </c>
      <c r="BF41" s="27">
        <f t="shared" si="26"/>
        <v>0</v>
      </c>
      <c r="BG41" s="27">
        <f t="shared" si="27"/>
        <v>0</v>
      </c>
      <c r="BH41" s="27">
        <f t="shared" si="28"/>
        <v>0</v>
      </c>
      <c r="BI41" s="27">
        <f t="shared" si="29"/>
        <v>0</v>
      </c>
      <c r="BJ41" s="27">
        <f t="shared" si="30"/>
        <v>0</v>
      </c>
      <c r="BK41" s="27">
        <f t="shared" si="31"/>
        <v>0</v>
      </c>
      <c r="BL41" s="27">
        <f t="shared" si="32"/>
        <v>0</v>
      </c>
      <c r="BM41" s="27">
        <f t="shared" si="33"/>
        <v>0</v>
      </c>
      <c r="BN41" s="27">
        <f t="shared" si="34"/>
        <v>0</v>
      </c>
      <c r="BO41" s="27">
        <f t="shared" si="35"/>
        <v>0</v>
      </c>
      <c r="BP41" s="27">
        <f t="shared" si="36"/>
        <v>0</v>
      </c>
      <c r="BQ41" s="27">
        <f t="shared" si="37"/>
        <v>0</v>
      </c>
      <c r="BR41" s="27">
        <f t="shared" si="38"/>
        <v>0</v>
      </c>
      <c r="BS41" s="27">
        <f t="shared" si="39"/>
        <v>0</v>
      </c>
      <c r="BT41" s="27">
        <f t="shared" si="40"/>
        <v>0</v>
      </c>
      <c r="BU41" s="27">
        <f t="shared" si="41"/>
        <v>0</v>
      </c>
      <c r="BV41" s="29">
        <f t="shared" si="42"/>
        <v>270</v>
      </c>
      <c r="BW41" s="30">
        <v>308.33</v>
      </c>
      <c r="BX41" s="30">
        <f t="shared" si="43"/>
        <v>218.32999999999998</v>
      </c>
      <c r="BY41" s="29">
        <f t="shared" si="44"/>
        <v>78</v>
      </c>
      <c r="BZ41" s="31">
        <f t="shared" si="45"/>
        <v>192</v>
      </c>
      <c r="CA41" s="27" t="s">
        <v>128</v>
      </c>
    </row>
    <row r="42" spans="1:79" ht="12.75">
      <c r="A42" s="27" t="s">
        <v>130</v>
      </c>
      <c r="B42" s="25">
        <v>25</v>
      </c>
      <c r="C42" s="26" t="s">
        <v>103</v>
      </c>
      <c r="D42" s="26" t="s">
        <v>18</v>
      </c>
      <c r="E42" s="26">
        <v>1982</v>
      </c>
      <c r="F42" s="26" t="s">
        <v>16</v>
      </c>
      <c r="G42" s="26" t="s">
        <v>104</v>
      </c>
      <c r="H42" s="26" t="s">
        <v>105</v>
      </c>
      <c r="I42" s="26">
        <v>1982</v>
      </c>
      <c r="J42" s="26" t="s">
        <v>40</v>
      </c>
      <c r="K42" s="26" t="str">
        <f t="shared" si="46"/>
        <v>MZ</v>
      </c>
      <c r="L42" s="26">
        <f t="shared" si="47"/>
        <v>48</v>
      </c>
      <c r="M42" s="27" t="str">
        <f t="shared" si="48"/>
        <v>80-</v>
      </c>
      <c r="N42" s="28" t="s">
        <v>19</v>
      </c>
      <c r="O42" s="28" t="s">
        <v>19</v>
      </c>
      <c r="P42" s="28"/>
      <c r="Q42" s="28"/>
      <c r="R42" s="28" t="s">
        <v>19</v>
      </c>
      <c r="S42" s="28" t="s">
        <v>19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7">
        <f t="shared" si="12"/>
        <v>40</v>
      </c>
      <c r="AS42" s="27">
        <f t="shared" si="13"/>
        <v>20</v>
      </c>
      <c r="AT42" s="27">
        <f t="shared" si="14"/>
        <v>0</v>
      </c>
      <c r="AU42" s="27">
        <f t="shared" si="15"/>
        <v>0</v>
      </c>
      <c r="AV42" s="27">
        <f t="shared" si="16"/>
        <v>20</v>
      </c>
      <c r="AW42" s="27">
        <f t="shared" si="17"/>
        <v>60</v>
      </c>
      <c r="AX42" s="27">
        <f t="shared" si="18"/>
        <v>0</v>
      </c>
      <c r="AY42" s="27">
        <f t="shared" si="19"/>
        <v>0</v>
      </c>
      <c r="AZ42" s="27">
        <f t="shared" si="20"/>
        <v>0</v>
      </c>
      <c r="BA42" s="27">
        <f t="shared" si="21"/>
        <v>0</v>
      </c>
      <c r="BB42" s="27">
        <f t="shared" si="22"/>
        <v>0</v>
      </c>
      <c r="BC42" s="27">
        <f t="shared" si="23"/>
        <v>0</v>
      </c>
      <c r="BD42" s="27">
        <f t="shared" si="24"/>
        <v>0</v>
      </c>
      <c r="BE42" s="27">
        <f t="shared" si="25"/>
        <v>0</v>
      </c>
      <c r="BF42" s="27">
        <f t="shared" si="26"/>
        <v>0</v>
      </c>
      <c r="BG42" s="27">
        <f t="shared" si="27"/>
        <v>0</v>
      </c>
      <c r="BH42" s="27">
        <f t="shared" si="28"/>
        <v>0</v>
      </c>
      <c r="BI42" s="27">
        <f t="shared" si="29"/>
        <v>0</v>
      </c>
      <c r="BJ42" s="27">
        <f t="shared" si="30"/>
        <v>0</v>
      </c>
      <c r="BK42" s="27">
        <f t="shared" si="31"/>
        <v>0</v>
      </c>
      <c r="BL42" s="27">
        <f t="shared" si="32"/>
        <v>0</v>
      </c>
      <c r="BM42" s="27">
        <f t="shared" si="33"/>
        <v>0</v>
      </c>
      <c r="BN42" s="27">
        <f t="shared" si="34"/>
        <v>0</v>
      </c>
      <c r="BO42" s="27">
        <f t="shared" si="35"/>
        <v>0</v>
      </c>
      <c r="BP42" s="27">
        <f t="shared" si="36"/>
        <v>0</v>
      </c>
      <c r="BQ42" s="27">
        <f t="shared" si="37"/>
        <v>0</v>
      </c>
      <c r="BR42" s="27">
        <f t="shared" si="38"/>
        <v>0</v>
      </c>
      <c r="BS42" s="27">
        <f t="shared" si="39"/>
        <v>0</v>
      </c>
      <c r="BT42" s="27">
        <f t="shared" si="40"/>
        <v>0</v>
      </c>
      <c r="BU42" s="27">
        <f t="shared" si="41"/>
        <v>0</v>
      </c>
      <c r="BV42" s="29">
        <f t="shared" si="42"/>
        <v>140</v>
      </c>
      <c r="BW42" s="30">
        <v>288.19</v>
      </c>
      <c r="BX42" s="30">
        <f t="shared" si="43"/>
        <v>198.19</v>
      </c>
      <c r="BY42" s="29">
        <f t="shared" si="44"/>
        <v>38</v>
      </c>
      <c r="BZ42" s="31">
        <f t="shared" si="45"/>
        <v>102</v>
      </c>
      <c r="CA42" s="27" t="s">
        <v>130</v>
      </c>
    </row>
    <row r="43" spans="1:79" ht="12.75">
      <c r="A43" s="61" t="s">
        <v>125</v>
      </c>
      <c r="B43" s="59">
        <v>16</v>
      </c>
      <c r="C43" s="60" t="s">
        <v>106</v>
      </c>
      <c r="D43" s="60" t="s">
        <v>75</v>
      </c>
      <c r="E43" s="60">
        <v>1963</v>
      </c>
      <c r="F43" s="60" t="s">
        <v>16</v>
      </c>
      <c r="G43" s="60" t="s">
        <v>107</v>
      </c>
      <c r="H43" s="60" t="s">
        <v>108</v>
      </c>
      <c r="I43" s="60">
        <v>1964</v>
      </c>
      <c r="J43" s="60" t="s">
        <v>40</v>
      </c>
      <c r="K43" s="60" t="str">
        <f t="shared" si="46"/>
        <v>MZ</v>
      </c>
      <c r="L43" s="60">
        <f t="shared" si="47"/>
        <v>85</v>
      </c>
      <c r="M43" s="61" t="str">
        <f t="shared" si="48"/>
        <v>80+</v>
      </c>
      <c r="N43" s="62"/>
      <c r="O43" s="62"/>
      <c r="P43" s="62"/>
      <c r="Q43" s="62"/>
      <c r="R43" s="62" t="s">
        <v>19</v>
      </c>
      <c r="S43" s="62" t="s">
        <v>19</v>
      </c>
      <c r="T43" s="62"/>
      <c r="U43" s="62" t="s">
        <v>19</v>
      </c>
      <c r="V43" s="62" t="s">
        <v>19</v>
      </c>
      <c r="W43" s="62"/>
      <c r="X43" s="62" t="s">
        <v>19</v>
      </c>
      <c r="Y43" s="62"/>
      <c r="Z43" s="62"/>
      <c r="AA43" s="62"/>
      <c r="AB43" s="62" t="s">
        <v>19</v>
      </c>
      <c r="AC43" s="62" t="s">
        <v>19</v>
      </c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 t="s">
        <v>19</v>
      </c>
      <c r="AQ43" s="62"/>
      <c r="AR43" s="61">
        <f t="shared" si="12"/>
        <v>0</v>
      </c>
      <c r="AS43" s="61">
        <f t="shared" si="13"/>
        <v>0</v>
      </c>
      <c r="AT43" s="61">
        <f t="shared" si="14"/>
        <v>0</v>
      </c>
      <c r="AU43" s="61">
        <f t="shared" si="15"/>
        <v>0</v>
      </c>
      <c r="AV43" s="61">
        <f t="shared" si="16"/>
        <v>20</v>
      </c>
      <c r="AW43" s="61">
        <f t="shared" si="17"/>
        <v>60</v>
      </c>
      <c r="AX43" s="61">
        <f t="shared" si="18"/>
        <v>0</v>
      </c>
      <c r="AY43" s="61">
        <f t="shared" si="19"/>
        <v>20</v>
      </c>
      <c r="AZ43" s="61">
        <f t="shared" si="20"/>
        <v>20</v>
      </c>
      <c r="BA43" s="61">
        <f t="shared" si="21"/>
        <v>0</v>
      </c>
      <c r="BB43" s="61">
        <f t="shared" si="22"/>
        <v>40</v>
      </c>
      <c r="BC43" s="61">
        <f t="shared" si="23"/>
        <v>0</v>
      </c>
      <c r="BD43" s="61">
        <f t="shared" si="24"/>
        <v>0</v>
      </c>
      <c r="BE43" s="61">
        <f t="shared" si="25"/>
        <v>0</v>
      </c>
      <c r="BF43" s="61">
        <f t="shared" si="26"/>
        <v>40</v>
      </c>
      <c r="BG43" s="61">
        <f t="shared" si="27"/>
        <v>20</v>
      </c>
      <c r="BH43" s="61">
        <f t="shared" si="28"/>
        <v>0</v>
      </c>
      <c r="BI43" s="61">
        <f t="shared" si="29"/>
        <v>0</v>
      </c>
      <c r="BJ43" s="61">
        <f t="shared" si="30"/>
        <v>0</v>
      </c>
      <c r="BK43" s="61">
        <f t="shared" si="31"/>
        <v>0</v>
      </c>
      <c r="BL43" s="61">
        <f t="shared" si="32"/>
        <v>0</v>
      </c>
      <c r="BM43" s="61">
        <f t="shared" si="33"/>
        <v>0</v>
      </c>
      <c r="BN43" s="61">
        <f t="shared" si="34"/>
        <v>0</v>
      </c>
      <c r="BO43" s="61">
        <f t="shared" si="35"/>
        <v>0</v>
      </c>
      <c r="BP43" s="61">
        <f t="shared" si="36"/>
        <v>0</v>
      </c>
      <c r="BQ43" s="61">
        <f t="shared" si="37"/>
        <v>0</v>
      </c>
      <c r="BR43" s="61">
        <f t="shared" si="38"/>
        <v>0</v>
      </c>
      <c r="BS43" s="61">
        <f t="shared" si="39"/>
        <v>0</v>
      </c>
      <c r="BT43" s="61">
        <f t="shared" si="40"/>
        <v>10</v>
      </c>
      <c r="BU43" s="61">
        <f t="shared" si="41"/>
        <v>0</v>
      </c>
      <c r="BV43" s="63">
        <f t="shared" si="42"/>
        <v>230</v>
      </c>
      <c r="BW43" s="64">
        <v>254</v>
      </c>
      <c r="BX43" s="64">
        <f t="shared" si="43"/>
        <v>164</v>
      </c>
      <c r="BY43" s="63">
        <f t="shared" si="44"/>
        <v>0</v>
      </c>
      <c r="BZ43" s="65">
        <f t="shared" si="45"/>
        <v>230</v>
      </c>
      <c r="CA43" s="61" t="s">
        <v>125</v>
      </c>
    </row>
    <row r="44" spans="1:79" ht="12.75">
      <c r="A44" s="69" t="s">
        <v>125</v>
      </c>
      <c r="B44" s="66">
        <v>49</v>
      </c>
      <c r="C44" s="67" t="s">
        <v>109</v>
      </c>
      <c r="D44" s="67" t="s">
        <v>110</v>
      </c>
      <c r="E44" s="67">
        <v>1974</v>
      </c>
      <c r="F44" s="67" t="s">
        <v>40</v>
      </c>
      <c r="G44" s="67" t="s">
        <v>111</v>
      </c>
      <c r="H44" s="67" t="s">
        <v>112</v>
      </c>
      <c r="I44" s="67">
        <v>1974</v>
      </c>
      <c r="J44" s="67" t="s">
        <v>40</v>
      </c>
      <c r="K44" s="68" t="str">
        <f t="shared" si="46"/>
        <v>ZZ</v>
      </c>
      <c r="L44" s="68">
        <f t="shared" si="47"/>
        <v>64</v>
      </c>
      <c r="M44" s="69" t="str">
        <f t="shared" si="48"/>
        <v>80-</v>
      </c>
      <c r="N44" s="70"/>
      <c r="O44" s="70" t="s">
        <v>19</v>
      </c>
      <c r="P44" s="70"/>
      <c r="Q44" s="70"/>
      <c r="R44" s="70"/>
      <c r="S44" s="70" t="s">
        <v>19</v>
      </c>
      <c r="T44" s="70"/>
      <c r="U44" s="70" t="s">
        <v>19</v>
      </c>
      <c r="V44" s="70" t="s">
        <v>19</v>
      </c>
      <c r="W44" s="70"/>
      <c r="X44" s="70"/>
      <c r="Y44" s="70"/>
      <c r="Z44" s="70"/>
      <c r="AA44" s="70"/>
      <c r="AB44" s="70" t="s">
        <v>19</v>
      </c>
      <c r="AC44" s="70" t="s">
        <v>19</v>
      </c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 t="s">
        <v>19</v>
      </c>
      <c r="AR44" s="69">
        <f t="shared" si="12"/>
        <v>0</v>
      </c>
      <c r="AS44" s="69">
        <f t="shared" si="13"/>
        <v>20</v>
      </c>
      <c r="AT44" s="69">
        <f t="shared" si="14"/>
        <v>0</v>
      </c>
      <c r="AU44" s="69">
        <f t="shared" si="15"/>
        <v>0</v>
      </c>
      <c r="AV44" s="69">
        <f t="shared" si="16"/>
        <v>0</v>
      </c>
      <c r="AW44" s="69">
        <f t="shared" si="17"/>
        <v>60</v>
      </c>
      <c r="AX44" s="69">
        <f t="shared" si="18"/>
        <v>0</v>
      </c>
      <c r="AY44" s="69">
        <f t="shared" si="19"/>
        <v>20</v>
      </c>
      <c r="AZ44" s="69">
        <f t="shared" si="20"/>
        <v>20</v>
      </c>
      <c r="BA44" s="69">
        <f t="shared" si="21"/>
        <v>0</v>
      </c>
      <c r="BB44" s="69">
        <f t="shared" si="22"/>
        <v>0</v>
      </c>
      <c r="BC44" s="69">
        <f t="shared" si="23"/>
        <v>0</v>
      </c>
      <c r="BD44" s="69">
        <f t="shared" si="24"/>
        <v>0</v>
      </c>
      <c r="BE44" s="69">
        <f t="shared" si="25"/>
        <v>0</v>
      </c>
      <c r="BF44" s="69">
        <f t="shared" si="26"/>
        <v>40</v>
      </c>
      <c r="BG44" s="69">
        <f t="shared" si="27"/>
        <v>20</v>
      </c>
      <c r="BH44" s="69">
        <f t="shared" si="28"/>
        <v>0</v>
      </c>
      <c r="BI44" s="69">
        <f t="shared" si="29"/>
        <v>0</v>
      </c>
      <c r="BJ44" s="69">
        <f t="shared" si="30"/>
        <v>0</v>
      </c>
      <c r="BK44" s="69">
        <f t="shared" si="31"/>
        <v>0</v>
      </c>
      <c r="BL44" s="69">
        <f t="shared" si="32"/>
        <v>0</v>
      </c>
      <c r="BM44" s="69">
        <f t="shared" si="33"/>
        <v>0</v>
      </c>
      <c r="BN44" s="69">
        <f t="shared" si="34"/>
        <v>0</v>
      </c>
      <c r="BO44" s="69">
        <f t="shared" si="35"/>
        <v>0</v>
      </c>
      <c r="BP44" s="69">
        <f t="shared" si="36"/>
        <v>0</v>
      </c>
      <c r="BQ44" s="69">
        <f t="shared" si="37"/>
        <v>0</v>
      </c>
      <c r="BR44" s="69">
        <f t="shared" si="38"/>
        <v>0</v>
      </c>
      <c r="BS44" s="69">
        <f t="shared" si="39"/>
        <v>0</v>
      </c>
      <c r="BT44" s="69">
        <f t="shared" si="40"/>
        <v>0</v>
      </c>
      <c r="BU44" s="69">
        <f t="shared" si="41"/>
        <v>20</v>
      </c>
      <c r="BV44" s="71">
        <f t="shared" si="42"/>
        <v>200</v>
      </c>
      <c r="BW44" s="72"/>
      <c r="BX44" s="72"/>
      <c r="BY44" s="71">
        <f t="shared" si="44"/>
        <v>0</v>
      </c>
      <c r="BZ44" s="73">
        <f t="shared" si="45"/>
        <v>200</v>
      </c>
      <c r="CA44" s="69" t="s">
        <v>125</v>
      </c>
    </row>
    <row r="45" spans="11:12" ht="12.75">
      <c r="K45" s="74"/>
      <c r="L45" s="74"/>
    </row>
    <row r="46" spans="11:12" ht="12.75">
      <c r="K46" s="74"/>
      <c r="L46" s="74"/>
    </row>
    <row r="47" spans="11:14" ht="12.75">
      <c r="K47" s="74"/>
      <c r="L47" s="74"/>
      <c r="N47" s="6" t="s">
        <v>0</v>
      </c>
    </row>
    <row r="48" spans="2:41" ht="23.25">
      <c r="B48" s="2" t="s">
        <v>1</v>
      </c>
      <c r="C48" s="7">
        <v>120</v>
      </c>
      <c r="E48" s="3" t="s">
        <v>2</v>
      </c>
      <c r="F48" s="3">
        <v>120</v>
      </c>
      <c r="K48" s="74"/>
      <c r="L48" s="74"/>
      <c r="N48" s="1">
        <v>40</v>
      </c>
      <c r="O48" s="1">
        <v>20</v>
      </c>
      <c r="P48" s="1">
        <v>40</v>
      </c>
      <c r="Q48" s="1">
        <v>80</v>
      </c>
      <c r="R48" s="1">
        <v>20</v>
      </c>
      <c r="S48" s="1">
        <v>60</v>
      </c>
      <c r="T48" s="1">
        <v>30</v>
      </c>
      <c r="U48" s="1">
        <v>20</v>
      </c>
      <c r="V48" s="1">
        <v>20</v>
      </c>
      <c r="W48" s="1">
        <v>10</v>
      </c>
      <c r="X48" s="1">
        <v>40</v>
      </c>
      <c r="Y48" s="1">
        <v>60</v>
      </c>
      <c r="Z48" s="1">
        <v>0</v>
      </c>
      <c r="AA48" s="1">
        <v>80</v>
      </c>
      <c r="AB48" s="1">
        <v>40</v>
      </c>
      <c r="AC48" s="1">
        <v>20</v>
      </c>
      <c r="AD48" s="1">
        <v>20</v>
      </c>
      <c r="AE48" s="1">
        <v>10</v>
      </c>
      <c r="AF48" s="1">
        <v>40</v>
      </c>
      <c r="AG48" s="1">
        <v>80</v>
      </c>
      <c r="AH48" s="1">
        <v>30</v>
      </c>
      <c r="AI48" s="1">
        <v>10</v>
      </c>
      <c r="AJ48" s="1">
        <v>20</v>
      </c>
      <c r="AK48" s="1">
        <v>10</v>
      </c>
      <c r="AL48" s="1">
        <v>20</v>
      </c>
      <c r="AM48" s="1">
        <v>20</v>
      </c>
      <c r="AN48" s="1">
        <v>60</v>
      </c>
      <c r="AO48" s="1">
        <v>20</v>
      </c>
    </row>
    <row r="49" spans="1:79" ht="12.75">
      <c r="A49" s="9" t="s">
        <v>124</v>
      </c>
      <c r="B49" s="8" t="s">
        <v>3</v>
      </c>
      <c r="C49" s="8" t="s">
        <v>4</v>
      </c>
      <c r="D49" s="8" t="s">
        <v>5</v>
      </c>
      <c r="E49" s="8" t="s">
        <v>6</v>
      </c>
      <c r="F49" s="8" t="s">
        <v>7</v>
      </c>
      <c r="G49" s="8" t="s">
        <v>4</v>
      </c>
      <c r="H49" s="8" t="s">
        <v>5</v>
      </c>
      <c r="I49" s="8" t="s">
        <v>6</v>
      </c>
      <c r="J49" s="8" t="s">
        <v>7</v>
      </c>
      <c r="K49" s="75" t="s">
        <v>8</v>
      </c>
      <c r="L49" s="75"/>
      <c r="M49" s="8"/>
      <c r="N49" s="1">
        <v>1</v>
      </c>
      <c r="O49" s="1">
        <v>2</v>
      </c>
      <c r="P49" s="1">
        <v>3</v>
      </c>
      <c r="Q49" s="1">
        <v>4</v>
      </c>
      <c r="R49" s="1">
        <v>5</v>
      </c>
      <c r="S49" s="1">
        <v>6</v>
      </c>
      <c r="T49" s="1">
        <v>7</v>
      </c>
      <c r="U49" s="1">
        <v>8</v>
      </c>
      <c r="V49" s="1">
        <v>9</v>
      </c>
      <c r="W49" s="1">
        <v>10</v>
      </c>
      <c r="X49" s="1">
        <v>11</v>
      </c>
      <c r="Y49" s="1">
        <v>12</v>
      </c>
      <c r="Z49" s="1">
        <v>13</v>
      </c>
      <c r="AA49" s="1">
        <v>14</v>
      </c>
      <c r="AB49" s="1">
        <v>15</v>
      </c>
      <c r="AC49" s="1">
        <v>16</v>
      </c>
      <c r="AD49" s="1">
        <v>17</v>
      </c>
      <c r="AE49" s="1">
        <v>18</v>
      </c>
      <c r="AF49" s="1">
        <v>19</v>
      </c>
      <c r="AG49" s="1">
        <v>20</v>
      </c>
      <c r="AH49" s="1">
        <v>28</v>
      </c>
      <c r="AI49" s="1">
        <v>29</v>
      </c>
      <c r="AJ49" s="1">
        <v>30</v>
      </c>
      <c r="AK49" s="1">
        <v>31</v>
      </c>
      <c r="AL49" s="1">
        <v>32</v>
      </c>
      <c r="AM49" s="1">
        <v>33</v>
      </c>
      <c r="AN49" s="1">
        <v>34</v>
      </c>
      <c r="AO49" s="1">
        <v>35</v>
      </c>
      <c r="BV49" s="8" t="s">
        <v>9</v>
      </c>
      <c r="BW49" s="8" t="s">
        <v>10</v>
      </c>
      <c r="BX49" s="5" t="s">
        <v>11</v>
      </c>
      <c r="BY49" s="10" t="s">
        <v>12</v>
      </c>
      <c r="BZ49" s="10" t="s">
        <v>13</v>
      </c>
      <c r="CA49" s="9" t="s">
        <v>124</v>
      </c>
    </row>
    <row r="50" spans="1:79" ht="12.75">
      <c r="A50" s="2" t="s">
        <v>125</v>
      </c>
      <c r="B50" s="2">
        <v>44</v>
      </c>
      <c r="C50" s="2" t="s">
        <v>113</v>
      </c>
      <c r="D50" s="2" t="s">
        <v>114</v>
      </c>
      <c r="E50" s="2">
        <v>1968</v>
      </c>
      <c r="F50" s="2" t="s">
        <v>115</v>
      </c>
      <c r="G50" s="2" t="s">
        <v>113</v>
      </c>
      <c r="H50" s="2" t="s">
        <v>116</v>
      </c>
      <c r="I50" s="2">
        <v>1997</v>
      </c>
      <c r="J50" s="2" t="s">
        <v>117</v>
      </c>
      <c r="K50" s="74" t="s">
        <v>118</v>
      </c>
      <c r="L50" s="74">
        <v>47</v>
      </c>
      <c r="AI50" s="1" t="s">
        <v>19</v>
      </c>
      <c r="AK50" s="1" t="s">
        <v>19</v>
      </c>
      <c r="AM50" s="1" t="s">
        <v>19</v>
      </c>
      <c r="AN50" s="1" t="s">
        <v>19</v>
      </c>
      <c r="AO50" s="1" t="s">
        <v>19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10</v>
      </c>
      <c r="BM50" s="2">
        <v>0</v>
      </c>
      <c r="BN50" s="2">
        <v>10</v>
      </c>
      <c r="BO50" s="2">
        <v>0</v>
      </c>
      <c r="BP50" s="2">
        <v>20</v>
      </c>
      <c r="BQ50" s="2">
        <v>60</v>
      </c>
      <c r="BR50" s="2">
        <v>20</v>
      </c>
      <c r="BS50" s="2">
        <v>0</v>
      </c>
      <c r="BV50" s="3">
        <v>120</v>
      </c>
      <c r="BW50" s="3">
        <v>217.57</v>
      </c>
      <c r="BX50" s="3">
        <v>97.57</v>
      </c>
      <c r="BY50" s="4">
        <v>0</v>
      </c>
      <c r="BZ50" s="83">
        <v>120</v>
      </c>
      <c r="CA50" s="2" t="s">
        <v>125</v>
      </c>
    </row>
    <row r="51" spans="1:79" ht="12.75">
      <c r="A51" s="2" t="s">
        <v>126</v>
      </c>
      <c r="B51" s="2">
        <v>47</v>
      </c>
      <c r="C51" s="2" t="s">
        <v>119</v>
      </c>
      <c r="D51" s="2" t="s">
        <v>120</v>
      </c>
      <c r="E51" s="2">
        <v>1969</v>
      </c>
      <c r="F51" s="2" t="s">
        <v>115</v>
      </c>
      <c r="G51" s="2" t="s">
        <v>119</v>
      </c>
      <c r="H51" s="2" t="s">
        <v>121</v>
      </c>
      <c r="I51" s="2">
        <v>1999</v>
      </c>
      <c r="J51" s="2" t="s">
        <v>117</v>
      </c>
      <c r="K51" s="74" t="s">
        <v>118</v>
      </c>
      <c r="L51" s="74">
        <v>44</v>
      </c>
      <c r="AI51" s="1" t="s">
        <v>19</v>
      </c>
      <c r="AK51" s="1" t="s">
        <v>19</v>
      </c>
      <c r="AM51" s="1" t="s">
        <v>19</v>
      </c>
      <c r="AN51" s="1" t="s">
        <v>19</v>
      </c>
      <c r="AO51" s="1" t="s">
        <v>19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10</v>
      </c>
      <c r="BM51" s="2">
        <v>0</v>
      </c>
      <c r="BN51" s="2">
        <v>10</v>
      </c>
      <c r="BO51" s="2">
        <v>0</v>
      </c>
      <c r="BP51" s="2">
        <v>20</v>
      </c>
      <c r="BQ51" s="2">
        <v>60</v>
      </c>
      <c r="BR51" s="2">
        <v>20</v>
      </c>
      <c r="BS51" s="2">
        <v>0</v>
      </c>
      <c r="BV51" s="3">
        <v>120</v>
      </c>
      <c r="BW51" s="3">
        <v>217.58</v>
      </c>
      <c r="BX51" s="3">
        <v>97.58</v>
      </c>
      <c r="BY51" s="4">
        <v>0</v>
      </c>
      <c r="BZ51" s="83">
        <v>120</v>
      </c>
      <c r="CA51" s="2" t="s">
        <v>126</v>
      </c>
    </row>
  </sheetData>
  <sheetProtection sheet="1" objects="1" scenarios="1" formatCells="0" formatColumns="0" formatRows="0" sort="0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qwix</dc:creator>
  <cp:keywords/>
  <dc:description/>
  <cp:lastModifiedBy>qwix</cp:lastModifiedBy>
  <dcterms:created xsi:type="dcterms:W3CDTF">2006-05-01T17:06:45Z</dcterms:created>
  <dcterms:modified xsi:type="dcterms:W3CDTF">2006-05-01T17:21:34Z</dcterms:modified>
  <cp:category/>
  <cp:version/>
  <cp:contentType/>
  <cp:contentStatus/>
</cp:coreProperties>
</file>